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11/Desktop/"/>
    </mc:Choice>
  </mc:AlternateContent>
  <xr:revisionPtr revIDLastSave="0" documentId="13_ncr:1_{7D4DB160-0F7F-3142-BD5E-0188F17268A9}" xr6:coauthVersionLast="47" xr6:coauthVersionMax="47" xr10:uidLastSave="{00000000-0000-0000-0000-000000000000}"/>
  <bookViews>
    <workbookView xWindow="0" yWindow="460" windowWidth="29040" windowHeight="16000" xr2:uid="{00000000-000D-0000-FFFF-FFFF00000000}"/>
  </bookViews>
  <sheets>
    <sheet name="指定書式PC入力" sheetId="15" r:id="rId1"/>
    <sheet name="指定書式手書き" sheetId="16" r:id="rId2"/>
    <sheet name="出来高内訳書" sheetId="11" r:id="rId3"/>
    <sheet name="記入例■新築or改装" sheetId="17" r:id="rId4"/>
    <sheet name="記入例■営繕" sheetId="18" r:id="rId5"/>
    <sheet name="入力例■出来高内訳書" sheetId="12" r:id="rId6"/>
  </sheets>
  <definedNames>
    <definedName name="_xlnm.Print_Area" localSheetId="4">記入例■営繕!$A$1:$BR$45</definedName>
    <definedName name="_xlnm.Print_Area" localSheetId="3">記入例■新築or改装!$A$1:$BP$44</definedName>
    <definedName name="_xlnm.Print_Area" localSheetId="0">指定書式PC入力!$A$1:$AC$43</definedName>
    <definedName name="_xlnm.Print_Area" localSheetId="1">指定書式手書き!$A$1:$AC$43</definedName>
    <definedName name="_xlnm.Print_Titles" localSheetId="2">出来高内訳書!$1:$4</definedName>
    <definedName name="_xlnm.Print_Titles" localSheetId="5">入力例■出来高内訳書!$1:$4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6" i="18" l="1"/>
  <c r="AA17" i="18"/>
  <c r="AQ25" i="18"/>
  <c r="AB26" i="18"/>
  <c r="AF26" i="18"/>
  <c r="AQ26" i="18" s="1"/>
  <c r="AB27" i="18"/>
  <c r="AF27" i="18"/>
  <c r="AB28" i="18"/>
  <c r="AP25" i="17"/>
  <c r="Z16" i="17" s="1"/>
  <c r="Z17" i="17" s="1"/>
  <c r="AA26" i="17"/>
  <c r="AE26" i="17"/>
  <c r="AA27" i="17"/>
  <c r="AE27" i="17"/>
  <c r="AP26" i="17" s="1"/>
  <c r="AP27" i="17" s="1"/>
  <c r="X8" i="17" s="1"/>
  <c r="AA28" i="17"/>
  <c r="G17" i="16"/>
  <c r="G16" i="16"/>
  <c r="AQ27" i="18" l="1"/>
  <c r="Y8" i="18" s="1"/>
  <c r="H28" i="15"/>
  <c r="L27" i="15"/>
  <c r="H27" i="15"/>
  <c r="L26" i="15"/>
  <c r="H26" i="15"/>
  <c r="W25" i="15"/>
  <c r="G17" i="15"/>
  <c r="G16" i="15"/>
  <c r="W26" i="15" l="1"/>
  <c r="W27" i="15" s="1"/>
  <c r="E8" i="15" s="1"/>
  <c r="I5" i="11" l="1"/>
  <c r="I6" i="11"/>
  <c r="K6" i="11"/>
  <c r="L6" i="11"/>
  <c r="N6" i="11" s="1"/>
  <c r="I7" i="11"/>
  <c r="K7" i="11"/>
  <c r="M7" i="11" s="1"/>
  <c r="O7" i="11" s="1"/>
  <c r="L7" i="11"/>
  <c r="N7" i="11" s="1"/>
  <c r="I8" i="11"/>
  <c r="K8" i="11"/>
  <c r="M8" i="11" s="1"/>
  <c r="O8" i="11" s="1"/>
  <c r="L8" i="11"/>
  <c r="N8" i="11" s="1"/>
  <c r="I9" i="11"/>
  <c r="K9" i="11"/>
  <c r="M9" i="11" s="1"/>
  <c r="O9" i="11" s="1"/>
  <c r="L9" i="11"/>
  <c r="N9" i="11" s="1"/>
  <c r="I10" i="11"/>
  <c r="K10" i="11"/>
  <c r="L10" i="11"/>
  <c r="N10" i="11" s="1"/>
  <c r="I11" i="11"/>
  <c r="K11" i="11"/>
  <c r="M11" i="11" s="1"/>
  <c r="O11" i="11" s="1"/>
  <c r="L11" i="11"/>
  <c r="N11" i="11" s="1"/>
  <c r="I12" i="11"/>
  <c r="K12" i="11"/>
  <c r="L12" i="11"/>
  <c r="N12" i="11" s="1"/>
  <c r="I13" i="11"/>
  <c r="K13" i="11"/>
  <c r="M13" i="11" s="1"/>
  <c r="O13" i="11" s="1"/>
  <c r="L13" i="11"/>
  <c r="N13" i="11" s="1"/>
  <c r="I14" i="11"/>
  <c r="K14" i="11"/>
  <c r="L14" i="11"/>
  <c r="N14" i="11" s="1"/>
  <c r="I15" i="11"/>
  <c r="K15" i="11"/>
  <c r="M15" i="11" s="1"/>
  <c r="O15" i="11" s="1"/>
  <c r="L15" i="11"/>
  <c r="N15" i="11" s="1"/>
  <c r="I16" i="11"/>
  <c r="K16" i="11"/>
  <c r="L16" i="11"/>
  <c r="N16" i="11" s="1"/>
  <c r="I17" i="11"/>
  <c r="K17" i="11"/>
  <c r="M17" i="11" s="1"/>
  <c r="O17" i="11" s="1"/>
  <c r="L17" i="11"/>
  <c r="N17" i="11" s="1"/>
  <c r="I18" i="11"/>
  <c r="K18" i="11"/>
  <c r="L18" i="11"/>
  <c r="N18" i="11" s="1"/>
  <c r="I19" i="11"/>
  <c r="K19" i="11"/>
  <c r="M19" i="11" s="1"/>
  <c r="O19" i="11" s="1"/>
  <c r="L19" i="11"/>
  <c r="N19" i="11" s="1"/>
  <c r="I20" i="11"/>
  <c r="K20" i="11"/>
  <c r="L20" i="11"/>
  <c r="N20" i="11" s="1"/>
  <c r="I21" i="11"/>
  <c r="K21" i="11"/>
  <c r="M21" i="11" s="1"/>
  <c r="O21" i="11" s="1"/>
  <c r="L21" i="11"/>
  <c r="N21" i="11" s="1"/>
  <c r="K5" i="11"/>
  <c r="L5" i="11"/>
  <c r="M6" i="11" l="1"/>
  <c r="O6" i="11" s="1"/>
  <c r="M14" i="11"/>
  <c r="O14" i="11" s="1"/>
  <c r="M16" i="11"/>
  <c r="O16" i="11" s="1"/>
  <c r="M20" i="11"/>
  <c r="O20" i="11" s="1"/>
  <c r="M12" i="11"/>
  <c r="O12" i="11" s="1"/>
  <c r="M18" i="11"/>
  <c r="O18" i="11" s="1"/>
  <c r="M10" i="11"/>
  <c r="O10" i="11" s="1"/>
  <c r="G22" i="11"/>
  <c r="U18" i="12" l="1"/>
  <c r="R6" i="12"/>
  <c r="T6" i="12"/>
  <c r="U6" i="12"/>
  <c r="W6" i="12" s="1"/>
  <c r="R7" i="12"/>
  <c r="T7" i="12"/>
  <c r="U7" i="12"/>
  <c r="W7" i="12" s="1"/>
  <c r="T8" i="12"/>
  <c r="V8" i="12" s="1"/>
  <c r="X8" i="12" s="1"/>
  <c r="T9" i="12"/>
  <c r="T10" i="12"/>
  <c r="T11" i="12"/>
  <c r="T12" i="12"/>
  <c r="T13" i="12"/>
  <c r="V13" i="12" s="1"/>
  <c r="X13" i="12" s="1"/>
  <c r="T14" i="12"/>
  <c r="T15" i="12"/>
  <c r="T16" i="12"/>
  <c r="T17" i="12"/>
  <c r="T18" i="12"/>
  <c r="T19" i="12"/>
  <c r="T20" i="12"/>
  <c r="V20" i="12" s="1"/>
  <c r="X20" i="12" s="1"/>
  <c r="T21" i="12"/>
  <c r="V21" i="12" s="1"/>
  <c r="X21" i="12" s="1"/>
  <c r="T5" i="12"/>
  <c r="V5" i="12" s="1"/>
  <c r="X5" i="12" s="1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5" i="12"/>
  <c r="U15" i="12"/>
  <c r="V15" i="12" l="1"/>
  <c r="X15" i="12" s="1"/>
  <c r="V11" i="12"/>
  <c r="X11" i="12" s="1"/>
  <c r="V14" i="12"/>
  <c r="X14" i="12" s="1"/>
  <c r="V6" i="12"/>
  <c r="X6" i="12" s="1"/>
  <c r="V7" i="12"/>
  <c r="X7" i="12" s="1"/>
  <c r="V16" i="12"/>
  <c r="X16" i="12" s="1"/>
  <c r="V12" i="12"/>
  <c r="X12" i="12" s="1"/>
  <c r="V17" i="12"/>
  <c r="X17" i="12" s="1"/>
  <c r="V19" i="12"/>
  <c r="X19" i="12" s="1"/>
  <c r="V18" i="12"/>
  <c r="X18" i="12" s="1"/>
  <c r="V10" i="12"/>
  <c r="X10" i="12" s="1"/>
  <c r="V9" i="12"/>
  <c r="X9" i="12" s="1"/>
  <c r="N5" i="11"/>
  <c r="M5" i="11" l="1"/>
  <c r="O5" i="11" s="1"/>
  <c r="U5" i="12"/>
  <c r="W5" i="12" s="1"/>
  <c r="U8" i="12"/>
  <c r="W8" i="12" s="1"/>
  <c r="U9" i="12"/>
  <c r="W9" i="12" s="1"/>
  <c r="U10" i="12"/>
  <c r="W10" i="12" s="1"/>
  <c r="U11" i="12"/>
  <c r="W11" i="12" s="1"/>
  <c r="U12" i="12"/>
  <c r="W12" i="12" s="1"/>
  <c r="U13" i="12"/>
  <c r="W13" i="12"/>
  <c r="U14" i="12"/>
  <c r="W14" i="12" s="1"/>
  <c r="W15" i="12"/>
  <c r="U16" i="12"/>
  <c r="W16" i="12" s="1"/>
  <c r="U17" i="12"/>
  <c r="W17" i="12" s="1"/>
  <c r="W18" i="12"/>
  <c r="U19" i="12"/>
  <c r="W19" i="12" s="1"/>
  <c r="U20" i="12"/>
  <c r="W20" i="12"/>
  <c r="U21" i="12"/>
  <c r="W21" i="12"/>
  <c r="P22" i="12"/>
  <c r="G23" i="11"/>
  <c r="P23" i="12" l="1"/>
  <c r="P24" i="12" s="1"/>
  <c r="O22" i="11"/>
  <c r="K22" i="11"/>
  <c r="K23" i="11" s="1"/>
  <c r="G24" i="11"/>
  <c r="I22" i="11"/>
  <c r="I23" i="11" s="1"/>
  <c r="I24" i="11" s="1"/>
  <c r="T22" i="12"/>
  <c r="T23" i="12" s="1"/>
  <c r="T24" i="12" s="1"/>
  <c r="R22" i="12"/>
  <c r="R23" i="12" s="1"/>
  <c r="R24" i="12" s="1"/>
  <c r="K24" i="11" l="1"/>
  <c r="M22" i="11"/>
  <c r="M23" i="11" s="1"/>
  <c r="O23" i="11"/>
  <c r="O24" i="11" s="1"/>
  <c r="V22" i="12"/>
  <c r="V23" i="12" s="1"/>
  <c r="V24" i="12" s="1"/>
  <c r="X22" i="12"/>
  <c r="X23" i="12" s="1"/>
  <c r="X24" i="12" s="1"/>
  <c r="M2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真紀</author>
    <author>eigyou2</author>
  </authors>
  <commentList>
    <comment ref="AB1" authorId="0" shapeId="0" xr:uid="{C9F0D128-0671-4EAE-8007-3D5D1C70D8B3}">
      <text>
        <r>
          <rPr>
            <sz val="12"/>
            <color indexed="81"/>
            <rFont val="MS P ゴシック"/>
            <family val="3"/>
            <charset val="128"/>
          </rPr>
          <t>弊社記入欄です。
入力しないでください。</t>
        </r>
      </text>
    </comment>
    <comment ref="W4" authorId="1" shapeId="0" xr:uid="{2CCC8729-333A-4074-9A6E-79738C0FFE01}">
      <text>
        <r>
          <rPr>
            <b/>
            <sz val="11"/>
            <color indexed="81"/>
            <rFont val="ＭＳ Ｐゴシック"/>
            <family val="3"/>
            <charset val="128"/>
          </rPr>
          <t>Excel入力できます。
締日の入力
（弊社は月末締・出来高請求です）</t>
        </r>
      </text>
    </comment>
    <comment ref="E8" authorId="1" shapeId="0" xr:uid="{EBEB61C0-A89B-4940-A0B7-FBFAF115CB5F}">
      <text>
        <r>
          <rPr>
            <b/>
            <sz val="9"/>
            <color indexed="81"/>
            <rFont val="ＭＳ Ｐゴシック"/>
            <family val="3"/>
            <charset val="128"/>
          </rPr>
          <t>下記、※２の金額が自動入力されます</t>
        </r>
      </text>
    </comment>
    <comment ref="F12" authorId="1" shapeId="0" xr:uid="{082BFF2D-3D8D-4D8F-9661-A3084CF6BFB1}">
      <text>
        <r>
          <rPr>
            <b/>
            <sz val="9"/>
            <color indexed="81"/>
            <rFont val="ＭＳ Ｐゴシック"/>
            <family val="3"/>
            <charset val="128"/>
          </rPr>
          <t>注文書が発行されている場合は、ご記入ください</t>
        </r>
      </text>
    </comment>
    <comment ref="G13" authorId="1" shapeId="0" xr:uid="{EBC645D7-A176-4AFD-ACF8-C0D5AED2E7DD}">
      <text>
        <r>
          <rPr>
            <b/>
            <sz val="9"/>
            <color indexed="81"/>
            <rFont val="ＭＳ Ｐゴシック"/>
            <family val="3"/>
            <charset val="128"/>
          </rPr>
          <t>注文書の税抜金額</t>
        </r>
      </text>
    </comment>
    <comment ref="A27" authorId="1" shapeId="0" xr:uid="{4EA4C4FB-1B14-40BC-AD09-525E2FF5F3D4}">
      <text>
        <r>
          <rPr>
            <b/>
            <sz val="9"/>
            <color indexed="81"/>
            <rFont val="ＭＳ Ｐゴシック"/>
            <family val="3"/>
            <charset val="128"/>
          </rPr>
          <t>営繕工事の場合は、施工日のご記入をお願い致します。
Ｅｘｃｅｌ入力（月/日）可能です。
新築工事、改装工事の場合は未記入でかまいません。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真紀</author>
    <author>eigyou2</author>
  </authors>
  <commentList>
    <comment ref="AB1" authorId="0" shapeId="0" xr:uid="{CA80DBE9-EC62-4306-9052-AC989232CC18}">
      <text>
        <r>
          <rPr>
            <sz val="12"/>
            <color indexed="81"/>
            <rFont val="MS P ゴシック"/>
            <family val="3"/>
            <charset val="128"/>
          </rPr>
          <t>弊社記入欄です。
入力しないでください。</t>
        </r>
      </text>
    </comment>
    <comment ref="E8" authorId="1" shapeId="0" xr:uid="{E2A2CABB-4E41-468E-B603-C5159DEE8949}">
      <text>
        <r>
          <rPr>
            <b/>
            <sz val="9"/>
            <color indexed="81"/>
            <rFont val="ＭＳ Ｐゴシック"/>
            <family val="3"/>
            <charset val="128"/>
          </rPr>
          <t>下記、※２の金額が自動入力されます</t>
        </r>
      </text>
    </comment>
    <comment ref="F12" authorId="1" shapeId="0" xr:uid="{B0719BA0-0E05-4C73-B638-7B6F6E0F4419}">
      <text>
        <r>
          <rPr>
            <b/>
            <sz val="9"/>
            <color indexed="81"/>
            <rFont val="ＭＳ Ｐゴシック"/>
            <family val="3"/>
            <charset val="128"/>
          </rPr>
          <t>注文書が発行されている場合は、ご記入ください</t>
        </r>
      </text>
    </comment>
    <comment ref="G13" authorId="1" shapeId="0" xr:uid="{6EE011AF-CDD4-4BEB-8056-E9F0497B24A4}">
      <text>
        <r>
          <rPr>
            <b/>
            <sz val="9"/>
            <color indexed="81"/>
            <rFont val="ＭＳ Ｐゴシック"/>
            <family val="3"/>
            <charset val="128"/>
          </rPr>
          <t>注文書の税抜金額</t>
        </r>
      </text>
    </comment>
    <comment ref="A27" authorId="1" shapeId="0" xr:uid="{26A0B73B-0544-412C-A6E2-97E57B52779B}">
      <text>
        <r>
          <rPr>
            <b/>
            <sz val="9"/>
            <color indexed="81"/>
            <rFont val="ＭＳ Ｐゴシック"/>
            <family val="3"/>
            <charset val="128"/>
          </rPr>
          <t>営繕工事の場合は、施工日のご記入をお願い致します。
Ｅｘｃｅｌ入力（月/日）可能です。
新築工事、改装工事の場合は未記入でかまいません。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真紀</author>
    <author>eigyou2</author>
  </authors>
  <commentList>
    <comment ref="AU1" authorId="0" shapeId="0" xr:uid="{615B92BC-33EA-4B51-A0A0-A845F5128782}">
      <text>
        <r>
          <rPr>
            <sz val="12"/>
            <color indexed="81"/>
            <rFont val="MS P ゴシック"/>
            <family val="3"/>
            <charset val="128"/>
          </rPr>
          <t>弊社記入欄です。
入力しないでください。</t>
        </r>
      </text>
    </comment>
    <comment ref="AP4" authorId="1" shapeId="0" xr:uid="{0A0EFB6D-6B27-4070-AF45-DD7187814C80}">
      <text>
        <r>
          <rPr>
            <b/>
            <sz val="11"/>
            <color indexed="81"/>
            <rFont val="ＭＳ Ｐゴシック"/>
            <family val="3"/>
            <charset val="128"/>
          </rPr>
          <t>Excel入力できます。
締日の入力
（弊社は月末締・出来高請求です）</t>
        </r>
      </text>
    </comment>
    <comment ref="X8" authorId="1" shapeId="0" xr:uid="{BFB60038-A0D5-4D47-AE3F-AEE23F1F8FC9}">
      <text>
        <r>
          <rPr>
            <b/>
            <sz val="9"/>
            <color indexed="81"/>
            <rFont val="ＭＳ Ｐゴシック"/>
            <family val="3"/>
            <charset val="128"/>
          </rPr>
          <t>下記、※２の金額が自動入力されます</t>
        </r>
      </text>
    </comment>
    <comment ref="Y12" authorId="1" shapeId="0" xr:uid="{070CC85A-71F6-467E-9CED-14AD9CD3B74C}">
      <text>
        <r>
          <rPr>
            <b/>
            <sz val="9"/>
            <color indexed="81"/>
            <rFont val="ＭＳ Ｐゴシック"/>
            <family val="3"/>
            <charset val="128"/>
          </rPr>
          <t>注文書が発行されている場合は、ご記入ください</t>
        </r>
      </text>
    </comment>
    <comment ref="Z13" authorId="1" shapeId="0" xr:uid="{76A63D9B-CE13-4CB0-9D4C-1F60E1E1091C}">
      <text>
        <r>
          <rPr>
            <b/>
            <sz val="9"/>
            <color indexed="81"/>
            <rFont val="ＭＳ Ｐゴシック"/>
            <family val="3"/>
            <charset val="128"/>
          </rPr>
          <t>注文書の税抜金額</t>
        </r>
      </text>
    </comment>
    <comment ref="T27" authorId="1" shapeId="0" xr:uid="{27127338-4CDD-457B-B0A5-4B849254FBF2}">
      <text>
        <r>
          <rPr>
            <b/>
            <sz val="9"/>
            <color indexed="81"/>
            <rFont val="ＭＳ Ｐゴシック"/>
            <family val="3"/>
            <charset val="128"/>
          </rPr>
          <t>営繕工事の場合は、施工日のご記入をお願い致します。
Ｅｘｃｅｌ入力（月/日）可能です。
新築工事、改装工事の場合は未記入でかまいません。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真紀</author>
    <author>eigyou2</author>
  </authors>
  <commentList>
    <comment ref="AV1" authorId="0" shapeId="0" xr:uid="{C5498ECD-2EB3-499C-8223-624CB1267D96}">
      <text>
        <r>
          <rPr>
            <sz val="12"/>
            <color indexed="81"/>
            <rFont val="MS P ゴシック"/>
            <family val="3"/>
            <charset val="128"/>
          </rPr>
          <t>弊社記入欄です。
入力しないでください。</t>
        </r>
      </text>
    </comment>
    <comment ref="AQ4" authorId="1" shapeId="0" xr:uid="{0044F4C9-D449-48D0-AEA8-1901A861E839}">
      <text>
        <r>
          <rPr>
            <b/>
            <sz val="11"/>
            <color indexed="81"/>
            <rFont val="ＭＳ Ｐゴシック"/>
            <family val="3"/>
            <charset val="128"/>
          </rPr>
          <t>Excel入力できます。
締日の入力
（弊社は月末締・出来高請求です）</t>
        </r>
      </text>
    </comment>
    <comment ref="Y8" authorId="1" shapeId="0" xr:uid="{3458449A-BA3F-43E8-8371-6E68E7F32F7A}">
      <text>
        <r>
          <rPr>
            <b/>
            <sz val="9"/>
            <color indexed="81"/>
            <rFont val="ＭＳ Ｐゴシック"/>
            <family val="3"/>
            <charset val="128"/>
          </rPr>
          <t>下記、※２の金額が自動入力されます</t>
        </r>
      </text>
    </comment>
    <comment ref="Z12" authorId="1" shapeId="0" xr:uid="{4A1AF755-2259-40A8-B834-76B4CD646C60}">
      <text>
        <r>
          <rPr>
            <b/>
            <sz val="9"/>
            <color indexed="81"/>
            <rFont val="ＭＳ Ｐゴシック"/>
            <family val="3"/>
            <charset val="128"/>
          </rPr>
          <t>注文書が発行されている場合は、ご記入ください</t>
        </r>
      </text>
    </comment>
    <comment ref="AA13" authorId="1" shapeId="0" xr:uid="{FC059E21-AACF-4068-8BB0-9CB62E0FEB6D}">
      <text>
        <r>
          <rPr>
            <b/>
            <sz val="9"/>
            <color indexed="81"/>
            <rFont val="ＭＳ Ｐゴシック"/>
            <family val="3"/>
            <charset val="128"/>
          </rPr>
          <t>注文書の税抜金額</t>
        </r>
      </text>
    </comment>
    <comment ref="U27" authorId="1" shapeId="0" xr:uid="{E8CE392E-50C8-457C-B726-A96449943FC7}">
      <text>
        <r>
          <rPr>
            <b/>
            <sz val="9"/>
            <color indexed="81"/>
            <rFont val="ＭＳ Ｐゴシック"/>
            <family val="3"/>
            <charset val="128"/>
          </rPr>
          <t>営繕工事の場合は、施工日のご記入をお願い致します。
Ｅｘｃｅｌ入力（月/日）可能です。
新築工事、改装工事の場合は未記入でかまいません。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7C9F22-B042-4A1D-A71F-DE167B2F8D07}" keepAlive="1" name="クエリ - テーブル1" description="ブック内の 'テーブル1' クエリへの接続です。" type="5" refreshedVersion="0" background="1">
    <dbPr connection="Provider=Microsoft.Mashup.OleDb.1;Data Source=$Workbook$;Location=テーブル1;Extended Properties=&quot;&quot;" command="SELECT * FROM [テーブル1]"/>
  </connection>
</connections>
</file>

<file path=xl/sharedStrings.xml><?xml version="1.0" encoding="utf-8"?>
<sst xmlns="http://schemas.openxmlformats.org/spreadsheetml/2006/main" count="424" uniqueCount="135">
  <si>
    <t>受付</t>
    <rPh sb="0" eb="2">
      <t>ウケツケ</t>
    </rPh>
    <phoneticPr fontId="1"/>
  </si>
  <si>
    <t>№</t>
    <phoneticPr fontId="1"/>
  </si>
  <si>
    <t>現場名</t>
    <rPh sb="0" eb="2">
      <t>ゲンバ</t>
    </rPh>
    <rPh sb="2" eb="3">
      <t>メイ</t>
    </rPh>
    <phoneticPr fontId="1"/>
  </si>
  <si>
    <t>〒</t>
    <phoneticPr fontId="1"/>
  </si>
  <si>
    <t>電話</t>
    <rPh sb="0" eb="2">
      <t>デンワ</t>
    </rPh>
    <phoneticPr fontId="1"/>
  </si>
  <si>
    <t>金融機関</t>
    <rPh sb="0" eb="2">
      <t>キンユウ</t>
    </rPh>
    <rPh sb="2" eb="4">
      <t>キカン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</si>
  <si>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</si>
  <si>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</si>
  <si>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</si>
  <si>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（</t>
    <phoneticPr fontId="1"/>
  </si>
  <si>
    <t>）</t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</si>
  <si>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</si>
  <si>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r>
      <t xml:space="preserve">当月請求額
</t>
    </r>
    <r>
      <rPr>
        <sz val="9"/>
        <color theme="1"/>
        <rFont val="ＭＳ Ｐ明朝"/>
        <family val="1"/>
        <charset val="128"/>
      </rPr>
      <t>（消費税込）</t>
    </r>
    <rPh sb="0" eb="2">
      <t>トウゲツ</t>
    </rPh>
    <rPh sb="2" eb="4">
      <t>セイキュウ</t>
    </rPh>
    <rPh sb="4" eb="5">
      <t>ガク</t>
    </rPh>
    <rPh sb="7" eb="10">
      <t>ショウヒゼイ</t>
    </rPh>
    <rPh sb="10" eb="11">
      <t>コミ</t>
    </rPh>
    <phoneticPr fontId="1"/>
  </si>
  <si>
    <t>契約金額</t>
    <rPh sb="0" eb="2">
      <t>ケイヤク</t>
    </rPh>
    <rPh sb="2" eb="4">
      <t>キンガク</t>
    </rPh>
    <phoneticPr fontId="1"/>
  </si>
  <si>
    <t>前月迄請求額</t>
    <rPh sb="0" eb="2">
      <t>ゼンゲツ</t>
    </rPh>
    <rPh sb="2" eb="3">
      <t>マデ</t>
    </rPh>
    <rPh sb="3" eb="5">
      <t>セイキュウ</t>
    </rPh>
    <rPh sb="5" eb="6">
      <t>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</si>
  <si>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</si>
  <si>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差引請求残高</t>
    <rPh sb="0" eb="2">
      <t>サシヒキ</t>
    </rPh>
    <rPh sb="2" eb="4">
      <t>セイキュウ</t>
    </rPh>
    <rPh sb="4" eb="6">
      <t>ザンダカ</t>
    </rPh>
    <phoneticPr fontId="1"/>
  </si>
  <si>
    <t>数量</t>
    <rPh sb="0" eb="2">
      <t>スウリョウ</t>
    </rPh>
    <phoneticPr fontId="1"/>
  </si>
  <si>
    <t>請  求  書</t>
    <rPh sb="0" eb="1">
      <t>ショウ</t>
    </rPh>
    <rPh sb="3" eb="4">
      <t>キュウ</t>
    </rPh>
    <rPh sb="6" eb="7">
      <t>ショ</t>
    </rPh>
    <phoneticPr fontId="1"/>
  </si>
  <si>
    <t>名義人（ｶﾀｶﾅにて）</t>
    <rPh sb="0" eb="3">
      <t>メイギニン</t>
    </rPh>
    <phoneticPr fontId="1"/>
  </si>
  <si>
    <t>契約金額確認</t>
    <rPh sb="0" eb="2">
      <t>ケイヤク</t>
    </rPh>
    <rPh sb="2" eb="4">
      <t>キンガク</t>
    </rPh>
    <rPh sb="4" eb="6">
      <t>カクニン</t>
    </rPh>
    <phoneticPr fontId="1"/>
  </si>
  <si>
    <t>締日の確認</t>
    <rPh sb="0" eb="1">
      <t>シ</t>
    </rPh>
    <rPh sb="1" eb="2">
      <t>ヒ</t>
    </rPh>
    <rPh sb="3" eb="5">
      <t>カクニン</t>
    </rPh>
    <phoneticPr fontId="1"/>
  </si>
  <si>
    <t>出来高確認</t>
    <rPh sb="0" eb="3">
      <t>デキダカ</t>
    </rPh>
    <rPh sb="3" eb="5">
      <t>カクニン</t>
    </rPh>
    <phoneticPr fontId="1"/>
  </si>
  <si>
    <t>単価契約の単価の照合</t>
    <rPh sb="0" eb="2">
      <t>タンカ</t>
    </rPh>
    <rPh sb="2" eb="4">
      <t>ケイヤク</t>
    </rPh>
    <rPh sb="5" eb="7">
      <t>タンカ</t>
    </rPh>
    <rPh sb="8" eb="10">
      <t>ショウゴウ</t>
    </rPh>
    <phoneticPr fontId="1"/>
  </si>
  <si>
    <t>納品伝票等の照合</t>
    <rPh sb="0" eb="2">
      <t>ノウヒン</t>
    </rPh>
    <rPh sb="2" eb="4">
      <t>デンピョウ</t>
    </rPh>
    <rPh sb="4" eb="5">
      <t>トウ</t>
    </rPh>
    <rPh sb="6" eb="8">
      <t>ショウゴウ</t>
    </rPh>
    <phoneticPr fontId="1"/>
  </si>
  <si>
    <t>契約外工事の内容確認</t>
    <rPh sb="0" eb="2">
      <t>ケイヤク</t>
    </rPh>
    <rPh sb="2" eb="3">
      <t>ガイ</t>
    </rPh>
    <rPh sb="3" eb="5">
      <t>コウジ</t>
    </rPh>
    <rPh sb="6" eb="8">
      <t>ナイヨウ</t>
    </rPh>
    <rPh sb="8" eb="10">
      <t>カクニン</t>
    </rPh>
    <phoneticPr fontId="1"/>
  </si>
  <si>
    <t>値引き交渉</t>
    <rPh sb="0" eb="2">
      <t>ネビ</t>
    </rPh>
    <rPh sb="3" eb="5">
      <t>コウショウ</t>
    </rPh>
    <phoneticPr fontId="1"/>
  </si>
  <si>
    <t>■</t>
    <phoneticPr fontId="1"/>
  </si>
  <si>
    <r>
      <t>※下記　金融機関等をご記入ください。　  　</t>
    </r>
    <r>
      <rPr>
        <sz val="10"/>
        <color theme="1"/>
        <rFont val="ＭＳ Ｐ明朝"/>
        <family val="1"/>
        <charset val="128"/>
      </rPr>
      <t>（</t>
    </r>
    <r>
      <rPr>
        <sz val="8"/>
        <color theme="1"/>
        <rFont val="ＭＳ Ｐ明朝"/>
        <family val="1"/>
        <charset val="128"/>
      </rPr>
      <t>支店コード</t>
    </r>
    <r>
      <rPr>
        <sz val="10"/>
        <color theme="1"/>
        <rFont val="ＭＳ Ｐ明朝"/>
        <family val="1"/>
        <charset val="128"/>
      </rPr>
      <t>）</t>
    </r>
    <rPh sb="1" eb="3">
      <t>カキ</t>
    </rPh>
    <rPh sb="4" eb="6">
      <t>キンユウ</t>
    </rPh>
    <rPh sb="6" eb="8">
      <t>キカン</t>
    </rPh>
    <rPh sb="8" eb="9">
      <t>トウ</t>
    </rPh>
    <rPh sb="11" eb="13">
      <t>キニュウ</t>
    </rPh>
    <rPh sb="23" eb="25">
      <t>シテン</t>
    </rPh>
    <phoneticPr fontId="1"/>
  </si>
  <si>
    <t>黒い太枠部分のみ、ご記入（ご入力）下さい。</t>
    <rPh sb="0" eb="1">
      <t>クロ</t>
    </rPh>
    <rPh sb="2" eb="4">
      <t>フトワク</t>
    </rPh>
    <rPh sb="4" eb="6">
      <t>ブブン</t>
    </rPh>
    <rPh sb="10" eb="12">
      <t>キニュウ</t>
    </rPh>
    <rPh sb="14" eb="16">
      <t>ニュウリョク</t>
    </rPh>
    <rPh sb="17" eb="18">
      <t>クダ</t>
    </rPh>
    <phoneticPr fontId="1"/>
  </si>
  <si>
    <t>群馬県高崎市江木町1465番地1</t>
    <rPh sb="0" eb="3">
      <t>グンマケン</t>
    </rPh>
    <rPh sb="3" eb="6">
      <t>タカサキシ</t>
    </rPh>
    <rPh sb="6" eb="9">
      <t>エギマチ</t>
    </rPh>
    <rPh sb="13" eb="15">
      <t>バンチ</t>
    </rPh>
    <phoneticPr fontId="1"/>
  </si>
  <si>
    <t>←</t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</si>
  <si>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</si>
  <si>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</si>
  <si>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住   所</t>
    <rPh sb="0" eb="1">
      <t>ジュウ</t>
    </rPh>
    <rPh sb="4" eb="5">
      <t>ショ</t>
    </rPh>
    <phoneticPr fontId="1"/>
  </si>
  <si>
    <t>ＦＡＸ</t>
    <phoneticPr fontId="1"/>
  </si>
  <si>
    <t>027-324-4581</t>
    <phoneticPr fontId="1"/>
  </si>
  <si>
    <t>027-324-4936</t>
    <phoneticPr fontId="1"/>
  </si>
  <si>
    <t>代表取締役　今井 正典</t>
    <rPh sb="0" eb="2">
      <t>ダイヒョウ</t>
    </rPh>
    <rPh sb="2" eb="5">
      <t>トリシマリヤク</t>
    </rPh>
    <rPh sb="6" eb="8">
      <t>イマイ</t>
    </rPh>
    <rPh sb="9" eb="10">
      <t>マサ</t>
    </rPh>
    <rPh sb="10" eb="11">
      <t>ノリ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</si>
  <si>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</si>
  <si>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</si>
  <si>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０１２３４５６</t>
    <phoneticPr fontId="1"/>
  </si>
  <si>
    <t>●●●●●</t>
    <phoneticPr fontId="1"/>
  </si>
  <si>
    <t>※PC入力の場合、日付等の表示設定のほかに、計算式が入っているセルがあります。計算式が必要ない場合は、計算式を消去してご使用ください。</t>
    <rPh sb="3" eb="5">
      <t>ニュウリョク</t>
    </rPh>
    <rPh sb="6" eb="8">
      <t>バアイ</t>
    </rPh>
    <rPh sb="9" eb="11">
      <t>ヒヅケ</t>
    </rPh>
    <rPh sb="11" eb="12">
      <t>トウ</t>
    </rPh>
    <rPh sb="13" eb="15">
      <t>ヒョウジ</t>
    </rPh>
    <rPh sb="15" eb="17">
      <t>セッテイ</t>
    </rPh>
    <rPh sb="22" eb="25">
      <t>ケイサンシキ</t>
    </rPh>
    <rPh sb="26" eb="27">
      <t>ハイ</t>
    </rPh>
    <rPh sb="39" eb="42">
      <t>ケイサンシキ</t>
    </rPh>
    <rPh sb="43" eb="45">
      <t>ヒツヨウ</t>
    </rPh>
    <rPh sb="47" eb="49">
      <t>バアイ</t>
    </rPh>
    <rPh sb="51" eb="54">
      <t>ケイサンシキ</t>
    </rPh>
    <rPh sb="55" eb="57">
      <t>ショウキョ</t>
    </rPh>
    <rPh sb="60" eb="62">
      <t>シヨウ</t>
    </rPh>
    <phoneticPr fontId="1"/>
  </si>
  <si>
    <t>□□□</t>
    <phoneticPr fontId="1"/>
  </si>
  <si>
    <t xml:space="preserve">黒い太枠部分のみ、ご記入（ご入力）下さい。
</t>
    <rPh sb="0" eb="1">
      <t>クロ</t>
    </rPh>
    <rPh sb="2" eb="4">
      <t>フトワク</t>
    </rPh>
    <rPh sb="4" eb="6">
      <t>ブブン</t>
    </rPh>
    <phoneticPr fontId="1"/>
  </si>
  <si>
    <t>注 文 書 番 号 №</t>
    <rPh sb="0" eb="1">
      <t>チュウ</t>
    </rPh>
    <rPh sb="2" eb="3">
      <t>ブン</t>
    </rPh>
    <rPh sb="4" eb="5">
      <t>ショ</t>
    </rPh>
    <rPh sb="6" eb="7">
      <t>バン</t>
    </rPh>
    <rPh sb="8" eb="9">
      <t>ゴウ</t>
    </rPh>
    <phoneticPr fontId="1"/>
  </si>
  <si>
    <t>工　事　種　別</t>
    <rPh sb="0" eb="1">
      <t>コウ</t>
    </rPh>
    <rPh sb="2" eb="3">
      <t>コト</t>
    </rPh>
    <rPh sb="4" eb="5">
      <t>タネ</t>
    </rPh>
    <rPh sb="6" eb="7">
      <t>ベツ</t>
    </rPh>
    <phoneticPr fontId="18"/>
  </si>
  <si>
    <t>備　　考</t>
    <rPh sb="0" eb="1">
      <t>ソナエ</t>
    </rPh>
    <rPh sb="3" eb="4">
      <t>コウ</t>
    </rPh>
    <phoneticPr fontId="18"/>
  </si>
  <si>
    <t>金額</t>
    <rPh sb="0" eb="2">
      <t>キンガク</t>
    </rPh>
    <phoneticPr fontId="18"/>
  </si>
  <si>
    <t>▲▲▲</t>
    <phoneticPr fontId="1"/>
  </si>
  <si>
    <t>月締</t>
    <rPh sb="0" eb="1">
      <t>ガツ</t>
    </rPh>
    <rPh sb="1" eb="2">
      <t>シメ</t>
    </rPh>
    <phoneticPr fontId="1"/>
  </si>
  <si>
    <t>日付入力欄（Excel入力できます）</t>
    <rPh sb="0" eb="2">
      <t>ヒヅケ</t>
    </rPh>
    <rPh sb="2" eb="4">
      <t>ニュウリョク</t>
    </rPh>
    <rPh sb="4" eb="5">
      <t>ラン</t>
    </rPh>
    <rPh sb="11" eb="13">
      <t>ニュウリョク</t>
    </rPh>
    <phoneticPr fontId="1"/>
  </si>
  <si>
    <t>←口座番号</t>
    <rPh sb="1" eb="3">
      <t>コウザ</t>
    </rPh>
    <rPh sb="3" eb="5">
      <t>バンゴウ</t>
    </rPh>
    <phoneticPr fontId="1"/>
  </si>
  <si>
    <t>←名義人</t>
    <rPh sb="1" eb="4">
      <t>メイギニン</t>
    </rPh>
    <phoneticPr fontId="1"/>
  </si>
  <si>
    <t>小計</t>
    <rPh sb="0" eb="2">
      <t>ショウケイ</t>
    </rPh>
    <phoneticPr fontId="1"/>
  </si>
  <si>
    <t>←受付・ № は、 弊社記入欄です。</t>
    <rPh sb="1" eb="3">
      <t>ウケツケ</t>
    </rPh>
    <rPh sb="10" eb="12">
      <t>ヘイシャ</t>
    </rPh>
    <rPh sb="12" eb="14">
      <t>キニュウ</t>
    </rPh>
    <rPh sb="14" eb="15">
      <t>ラン</t>
    </rPh>
    <phoneticPr fontId="1"/>
  </si>
  <si>
    <t>工      事      内      容   （ 工 種 名 等 ）</t>
    <rPh sb="0" eb="1">
      <t>コウ</t>
    </rPh>
    <rPh sb="7" eb="8">
      <t>コト</t>
    </rPh>
    <rPh sb="14" eb="15">
      <t>ナイ</t>
    </rPh>
    <rPh sb="21" eb="22">
      <t>カタチ</t>
    </rPh>
    <rPh sb="27" eb="28">
      <t>コウ</t>
    </rPh>
    <rPh sb="29" eb="30">
      <t>タネ</t>
    </rPh>
    <rPh sb="31" eb="32">
      <t>メイ</t>
    </rPh>
    <rPh sb="33" eb="34">
      <t>トウ</t>
    </rPh>
    <phoneticPr fontId="1"/>
  </si>
  <si>
    <t>【現場担当者 確認・コメント欄】</t>
    <rPh sb="1" eb="3">
      <t>ゲンバ</t>
    </rPh>
    <rPh sb="3" eb="6">
      <t>タントウシャ</t>
    </rPh>
    <rPh sb="7" eb="9">
      <t>カクニン</t>
    </rPh>
    <rPh sb="14" eb="15">
      <t>ラン</t>
    </rPh>
    <phoneticPr fontId="1"/>
  </si>
  <si>
    <t xml:space="preserve">□ </t>
    <phoneticPr fontId="1"/>
  </si>
  <si>
    <t>【経理部記入欄】</t>
    <rPh sb="1" eb="3">
      <t>ケイリ</t>
    </rPh>
    <rPh sb="3" eb="4">
      <t>ブ</t>
    </rPh>
    <rPh sb="4" eb="6">
      <t>キニュウ</t>
    </rPh>
    <rPh sb="6" eb="7">
      <t>ラン</t>
    </rPh>
    <phoneticPr fontId="1"/>
  </si>
  <si>
    <r>
      <t>営繕工事の場合は、施工日のご入力を</t>
    </r>
    <r>
      <rPr>
        <b/>
        <u/>
        <sz val="20"/>
        <color rgb="FFFF0000"/>
        <rFont val="ＭＳ Ｐ明朝"/>
        <family val="1"/>
        <charset val="128"/>
      </rPr>
      <t>必ず</t>
    </r>
    <r>
      <rPr>
        <b/>
        <u/>
        <sz val="16"/>
        <color rgb="FFFF0000"/>
        <rFont val="ＭＳ Ｐ明朝"/>
        <family val="1"/>
        <charset val="128"/>
      </rPr>
      <t>お願いいたします。</t>
    </r>
    <rPh sb="0" eb="2">
      <t>エイゼン</t>
    </rPh>
    <rPh sb="2" eb="4">
      <t>コウジ</t>
    </rPh>
    <rPh sb="5" eb="7">
      <t>バアイ</t>
    </rPh>
    <rPh sb="9" eb="11">
      <t>セコウ</t>
    </rPh>
    <rPh sb="11" eb="12">
      <t>ビ</t>
    </rPh>
    <rPh sb="14" eb="16">
      <t>ニュウリョク</t>
    </rPh>
    <rPh sb="17" eb="18">
      <t>カナラ</t>
    </rPh>
    <rPh sb="20" eb="21">
      <t>ネガ</t>
    </rPh>
    <phoneticPr fontId="1"/>
  </si>
  <si>
    <t>弊社記入欄です。
記入しないでください。</t>
    <rPh sb="0" eb="2">
      <t>ヘイシャ</t>
    </rPh>
    <rPh sb="2" eb="5">
      <t>キニュウラン</t>
    </rPh>
    <rPh sb="9" eb="11">
      <t>キニュウ</t>
    </rPh>
    <phoneticPr fontId="1"/>
  </si>
  <si>
    <t>%</t>
    <phoneticPr fontId="18"/>
  </si>
  <si>
    <t>残高</t>
    <rPh sb="0" eb="2">
      <t>ザンダカ</t>
    </rPh>
    <phoneticPr fontId="1"/>
  </si>
  <si>
    <t>累計出来高</t>
    <rPh sb="0" eb="2">
      <t>ルイケイ</t>
    </rPh>
    <rPh sb="2" eb="5">
      <t>デキダカ</t>
    </rPh>
    <phoneticPr fontId="18"/>
  </si>
  <si>
    <t>今回出来高</t>
    <rPh sb="0" eb="2">
      <t>コンカイ</t>
    </rPh>
    <rPh sb="2" eb="5">
      <t>デキダカ</t>
    </rPh>
    <phoneticPr fontId="18"/>
  </si>
  <si>
    <t>前月までの出来高</t>
    <rPh sb="0" eb="2">
      <t>ゼンゲツ</t>
    </rPh>
    <rPh sb="5" eb="8">
      <t>デキダカ</t>
    </rPh>
    <phoneticPr fontId="18"/>
  </si>
  <si>
    <t>契約金額</t>
    <rPh sb="0" eb="4">
      <t>ケイヤクキンガク</t>
    </rPh>
    <phoneticPr fontId="1"/>
  </si>
  <si>
    <t>出来高内訳書</t>
    <rPh sb="0" eb="3">
      <t>デキダカ</t>
    </rPh>
    <rPh sb="3" eb="6">
      <t>ウチワケショ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</si>
  <si>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</si>
  <si>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</si>
  <si>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ｼｬｯﾀｰ工事</t>
    <rPh sb="5" eb="7">
      <t>コウジ</t>
    </rPh>
    <phoneticPr fontId="1"/>
  </si>
  <si>
    <t>ｽﾃﾝﾚｽ製建具工事</t>
    <rPh sb="5" eb="6">
      <t>セイ</t>
    </rPh>
    <rPh sb="6" eb="10">
      <t>タテグコウジ</t>
    </rPh>
    <phoneticPr fontId="1"/>
  </si>
  <si>
    <t>鋼製建具工事</t>
    <rPh sb="0" eb="6">
      <t>コウセイタテグコウジ</t>
    </rPh>
    <phoneticPr fontId="1"/>
  </si>
  <si>
    <t>ｱﾙﾐ製建具工事</t>
    <rPh sb="3" eb="4">
      <t>セイ</t>
    </rPh>
    <rPh sb="4" eb="8">
      <t>タテグコウジ</t>
    </rPh>
    <phoneticPr fontId="1"/>
  </si>
  <si>
    <t xml:space="preserve">消費税    </t>
    <rPh sb="0" eb="3">
      <t>ショウヒゼイ</t>
    </rPh>
    <phoneticPr fontId="1"/>
  </si>
  <si>
    <t>合       計</t>
    <rPh sb="0" eb="1">
      <t>ゴウ</t>
    </rPh>
    <rPh sb="8" eb="9">
      <t>ケイ</t>
    </rPh>
    <phoneticPr fontId="1"/>
  </si>
  <si>
    <t>電気設備工事</t>
    <rPh sb="0" eb="6">
      <t>デンキセツビコウジ</t>
    </rPh>
    <phoneticPr fontId="1"/>
  </si>
  <si>
    <t>金属製建具工事</t>
    <rPh sb="0" eb="3">
      <t>キンゾクセイ</t>
    </rPh>
    <rPh sb="3" eb="7">
      <t>タテグコウジ</t>
    </rPh>
    <phoneticPr fontId="1"/>
  </si>
  <si>
    <t>直接仮設工事</t>
    <rPh sb="0" eb="6">
      <t>チョクセツカセツコウジ</t>
    </rPh>
    <phoneticPr fontId="1"/>
  </si>
  <si>
    <t>直接仮設工事</t>
    <rPh sb="0" eb="4">
      <t>チョクセツカセツ</t>
    </rPh>
    <rPh sb="4" eb="6">
      <t>コウジ</t>
    </rPh>
    <phoneticPr fontId="1"/>
  </si>
  <si>
    <t>山留工事</t>
    <rPh sb="0" eb="2">
      <t>ヤマドメ</t>
    </rPh>
    <rPh sb="2" eb="4">
      <t>コウジ</t>
    </rPh>
    <phoneticPr fontId="1"/>
  </si>
  <si>
    <t>電力引込設備工事</t>
    <rPh sb="0" eb="2">
      <t>デンリョク</t>
    </rPh>
    <rPh sb="2" eb="8">
      <t>ヒキコミセツビコウジ</t>
    </rPh>
    <phoneticPr fontId="1"/>
  </si>
  <si>
    <t>受変電設備工事</t>
    <rPh sb="0" eb="3">
      <t>ジュヘンデン</t>
    </rPh>
    <rPh sb="3" eb="7">
      <t>セツビコウジ</t>
    </rPh>
    <phoneticPr fontId="1"/>
  </si>
  <si>
    <t>幹線動力設備工事</t>
    <rPh sb="0" eb="2">
      <t>カンセン</t>
    </rPh>
    <rPh sb="2" eb="4">
      <t>ドウリョク</t>
    </rPh>
    <rPh sb="4" eb="8">
      <t>セツビコウジ</t>
    </rPh>
    <phoneticPr fontId="1"/>
  </si>
  <si>
    <t>電灯ｺﾝｾﾝﾄ設備工事</t>
    <rPh sb="0" eb="2">
      <t>デントウ</t>
    </rPh>
    <rPh sb="7" eb="11">
      <t>セツビコウジ</t>
    </rPh>
    <phoneticPr fontId="1"/>
  </si>
  <si>
    <t>照明器具設備工事</t>
    <rPh sb="0" eb="8">
      <t>ショウメイキグセツビコウジ</t>
    </rPh>
    <phoneticPr fontId="1"/>
  </si>
  <si>
    <t>自火報設備工事</t>
    <rPh sb="0" eb="3">
      <t>ジカホウ</t>
    </rPh>
    <rPh sb="3" eb="5">
      <t>セツビ</t>
    </rPh>
    <rPh sb="5" eb="7">
      <t>コウジ</t>
    </rPh>
    <phoneticPr fontId="1"/>
  </si>
  <si>
    <t>※１</t>
    <phoneticPr fontId="1"/>
  </si>
  <si>
    <t>計算式は修正可能です。</t>
    <rPh sb="0" eb="3">
      <t>ケイサンシキ</t>
    </rPh>
    <rPh sb="4" eb="6">
      <t>シュウセイ</t>
    </rPh>
    <rPh sb="6" eb="8">
      <t>カノウ</t>
    </rPh>
    <phoneticPr fontId="1"/>
  </si>
  <si>
    <r>
      <rPr>
        <u/>
        <sz val="14"/>
        <rFont val="ＭＳ 明朝"/>
        <family val="1"/>
        <charset val="128"/>
      </rPr>
      <t>契約金額</t>
    </r>
    <r>
      <rPr>
        <sz val="14"/>
        <rFont val="ＭＳ 明朝"/>
        <family val="1"/>
        <charset val="128"/>
      </rPr>
      <t>と</t>
    </r>
    <r>
      <rPr>
        <u/>
        <sz val="14"/>
        <rFont val="ＭＳ 明朝"/>
        <family val="1"/>
        <charset val="128"/>
      </rPr>
      <t>出来高％</t>
    </r>
    <r>
      <rPr>
        <sz val="14"/>
        <rFont val="ＭＳ 明朝"/>
        <family val="1"/>
        <charset val="128"/>
      </rPr>
      <t>（緑色のセル）に入力をして頂くと、計算するように設定してあります。</t>
    </r>
    <rPh sb="0" eb="4">
      <t>ケイヤクキンガク</t>
    </rPh>
    <rPh sb="5" eb="8">
      <t>デキダカ</t>
    </rPh>
    <rPh sb="10" eb="11">
      <t>ミドリ</t>
    </rPh>
    <rPh sb="11" eb="12">
      <t>イロ</t>
    </rPh>
    <rPh sb="17" eb="19">
      <t>ニュウリョク</t>
    </rPh>
    <rPh sb="22" eb="23">
      <t>イタダ</t>
    </rPh>
    <rPh sb="26" eb="28">
      <t>ケイサン</t>
    </rPh>
    <rPh sb="33" eb="35">
      <t>セッテイ</t>
    </rPh>
    <phoneticPr fontId="1"/>
  </si>
  <si>
    <t>契約金額に金額を入力した行の出来高％欄には、何かしら数値を入れてください。
出来高0％でしたら 0（ｾﾞﾛ）をご入力ください。
未入力ですと、累計出来高欄にエラー（#VALUE!）が表示され、小計・消費税・合計金額の欄もエラー表示になります。</t>
    <rPh sb="0" eb="4">
      <t>ケイヤクキンガク</t>
    </rPh>
    <rPh sb="5" eb="7">
      <t>キンガク</t>
    </rPh>
    <rPh sb="8" eb="10">
      <t>ニュウリョク</t>
    </rPh>
    <rPh sb="12" eb="13">
      <t>ギョウ</t>
    </rPh>
    <rPh sb="14" eb="17">
      <t>デキダカ</t>
    </rPh>
    <rPh sb="18" eb="19">
      <t>ラン</t>
    </rPh>
    <rPh sb="22" eb="23">
      <t>ナニ</t>
    </rPh>
    <rPh sb="26" eb="28">
      <t>スウチ</t>
    </rPh>
    <rPh sb="29" eb="30">
      <t>イ</t>
    </rPh>
    <rPh sb="38" eb="41">
      <t>デキダカ</t>
    </rPh>
    <rPh sb="56" eb="58">
      <t>ニュウリョク</t>
    </rPh>
    <rPh sb="64" eb="67">
      <t>ミニュウリョク</t>
    </rPh>
    <rPh sb="71" eb="76">
      <t>ルイケイデキダカ</t>
    </rPh>
    <rPh sb="76" eb="77">
      <t>ラン</t>
    </rPh>
    <rPh sb="91" eb="93">
      <t>ヒョウジ</t>
    </rPh>
    <rPh sb="108" eb="109">
      <t>ラン</t>
    </rPh>
    <rPh sb="113" eb="115">
      <t>ヒョウジ</t>
    </rPh>
    <phoneticPr fontId="1"/>
  </si>
  <si>
    <t>出来高内訳書  入力例</t>
    <rPh sb="0" eb="3">
      <t>デキダカ</t>
    </rPh>
    <rPh sb="3" eb="6">
      <t>ウチワケショ</t>
    </rPh>
    <rPh sb="8" eb="11">
      <t>ニュウリョクレイ</t>
    </rPh>
    <phoneticPr fontId="1"/>
  </si>
  <si>
    <t xml:space="preserve">ＦＡＸ  </t>
    <phoneticPr fontId="1"/>
  </si>
  <si>
    <t>株式会社関東建創  御中</t>
    <rPh sb="0" eb="4">
      <t>カブシキガイシャ</t>
    </rPh>
    <rPh sb="4" eb="8">
      <t>カントウケンソウ</t>
    </rPh>
    <rPh sb="10" eb="12">
      <t>オンチュウ</t>
    </rPh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</si>
  <si>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4">
      <t>トウロクバンゴウ</t>
    </rPh>
    <phoneticPr fontId="1"/>
  </si>
  <si>
    <t>23050001</t>
    <phoneticPr fontId="1"/>
  </si>
  <si>
    <t>株式会社  関  東  建  創</t>
    <rPh sb="0" eb="4">
      <t>カブシキガイシャ</t>
    </rPh>
    <rPh sb="6" eb="7">
      <t>セキ</t>
    </rPh>
    <rPh sb="9" eb="10">
      <t>ヒガシ</t>
    </rPh>
    <rPh sb="12" eb="13">
      <t>ケン</t>
    </rPh>
    <rPh sb="15" eb="16">
      <t>ソウ</t>
    </rPh>
    <phoneticPr fontId="1"/>
  </si>
  <si>
    <t>Ｔ</t>
    <phoneticPr fontId="1"/>
  </si>
  <si>
    <t>1234567890123</t>
    <phoneticPr fontId="1"/>
  </si>
  <si>
    <t>税区分</t>
    <rPh sb="0" eb="3">
      <t>ゼイクブン</t>
    </rPh>
    <phoneticPr fontId="1"/>
  </si>
  <si>
    <t>対象外</t>
    <rPh sb="0" eb="3">
      <t>タイショウガイ</t>
    </rPh>
    <phoneticPr fontId="1"/>
  </si>
  <si>
    <t>E-mail：</t>
    <phoneticPr fontId="1"/>
  </si>
  <si>
    <t>担当者：</t>
    <rPh sb="0" eb="3">
      <t>タントウシャ</t>
    </rPh>
    <phoneticPr fontId="1"/>
  </si>
  <si>
    <t>消費税</t>
    <rPh sb="0" eb="3">
      <t>ショウヒゼイ</t>
    </rPh>
    <phoneticPr fontId="1"/>
  </si>
  <si>
    <t>金額（税抜）</t>
    <rPh sb="0" eb="2">
      <t>キンガク</t>
    </rPh>
    <rPh sb="3" eb="5">
      <t>ゼイヌ</t>
    </rPh>
    <phoneticPr fontId="1"/>
  </si>
  <si>
    <t>営繕工事の場合
必ずご記入下さい</t>
    <rPh sb="0" eb="2">
      <t>エイゼン</t>
    </rPh>
    <rPh sb="2" eb="4">
      <t>コウジ</t>
    </rPh>
    <rPh sb="5" eb="7">
      <t>バアイ</t>
    </rPh>
    <rPh sb="8" eb="9">
      <t>カナラ</t>
    </rPh>
    <rPh sb="11" eb="13">
      <t>キニュウ</t>
    </rPh>
    <rPh sb="13" eb="14">
      <t>クダ</t>
    </rPh>
    <phoneticPr fontId="1"/>
  </si>
  <si>
    <r>
      <t>当月請求額</t>
    </r>
    <r>
      <rPr>
        <sz val="9"/>
        <color theme="1"/>
        <rFont val="ＭＳ Ｐ明朝"/>
        <family val="1"/>
        <charset val="128"/>
      </rPr>
      <t>（税抜）</t>
    </r>
    <rPh sb="0" eb="2">
      <t>トウゲツ</t>
    </rPh>
    <rPh sb="2" eb="4">
      <t>セイキュウ</t>
    </rPh>
    <rPh sb="4" eb="5">
      <t>ガク</t>
    </rPh>
    <rPh sb="6" eb="8">
      <t>ゼイヌキ</t>
    </rPh>
    <rPh sb="7" eb="8">
      <t>ヌ</t>
    </rPh>
    <phoneticPr fontId="1"/>
  </si>
  <si>
    <t>当月請求額（税込）</t>
    <rPh sb="0" eb="2">
      <t>トウゲツ</t>
    </rPh>
    <rPh sb="2" eb="4">
      <t>セイキュウ</t>
    </rPh>
    <rPh sb="4" eb="5">
      <t>ガク</t>
    </rPh>
    <rPh sb="6" eb="8">
      <t>ゼイコミ</t>
    </rPh>
    <rPh sb="7" eb="8">
      <t>コミ</t>
    </rPh>
    <phoneticPr fontId="1"/>
  </si>
  <si>
    <t>～</t>
    <phoneticPr fontId="1"/>
  </si>
  <si>
    <t>迄</t>
    <rPh sb="0" eb="1">
      <t>マデ</t>
    </rPh>
    <phoneticPr fontId="1"/>
  </si>
  <si>
    <t>消  費  税</t>
    <rPh sb="0" eb="1">
      <t>ショウ</t>
    </rPh>
    <rPh sb="3" eb="4">
      <t>ヒ</t>
    </rPh>
    <rPh sb="6" eb="7">
      <t>ゼイ</t>
    </rPh>
    <phoneticPr fontId="1"/>
  </si>
  <si>
    <t>（税抜）</t>
    <rPh sb="1" eb="3">
      <t>ゼイヌキ</t>
    </rPh>
    <rPh sb="2" eb="3">
      <t>ヌ</t>
    </rPh>
    <phoneticPr fontId="1"/>
  </si>
  <si>
    <t>小　　計  （税抜）</t>
    <rPh sb="0" eb="1">
      <t>ショウ</t>
    </rPh>
    <rPh sb="3" eb="4">
      <t>ケイ</t>
    </rPh>
    <rPh sb="7" eb="9">
      <t>ゼイヌ</t>
    </rPh>
    <phoneticPr fontId="1"/>
  </si>
  <si>
    <t>出来高%</t>
    <rPh sb="0" eb="3">
      <t>デキダカ</t>
    </rPh>
    <phoneticPr fontId="1"/>
  </si>
  <si>
    <t>営繕 施工日</t>
    <rPh sb="0" eb="2">
      <t>エイゼン</t>
    </rPh>
    <rPh sb="3" eb="6">
      <t>セコウビ</t>
    </rPh>
    <phoneticPr fontId="1"/>
  </si>
  <si>
    <t>　月　　日</t>
    <rPh sb="1" eb="2">
      <t>ツキ</t>
    </rPh>
    <rPh sb="4" eb="5">
      <t>ヒ</t>
    </rPh>
    <phoneticPr fontId="1"/>
  </si>
  <si>
    <t>増減金額</t>
    <rPh sb="0" eb="2">
      <t>ゾウゲン</t>
    </rPh>
    <rPh sb="2" eb="4">
      <t>キンガク</t>
    </rPh>
    <phoneticPr fontId="1"/>
  </si>
  <si>
    <t>ご担当者名と連絡先メールアドレス</t>
    <rPh sb="1" eb="4">
      <t>タントウシャ</t>
    </rPh>
    <rPh sb="4" eb="5">
      <t>メイ</t>
    </rPh>
    <rPh sb="6" eb="9">
      <t>レンラクサキ</t>
    </rPh>
    <phoneticPr fontId="1"/>
  </si>
  <si>
    <t xml:space="preserve">    年　　 月　 　日</t>
    <rPh sb="4" eb="5">
      <t>ネン</t>
    </rPh>
    <rPh sb="8" eb="9">
      <t>ツキ</t>
    </rPh>
    <rPh sb="12" eb="13">
      <t>ヒ</t>
    </rPh>
    <phoneticPr fontId="1"/>
  </si>
  <si>
    <t>カブ）カントウケンソウ</t>
    <phoneticPr fontId="1"/>
  </si>
  <si>
    <t>クリック</t>
    <phoneticPr fontId="1"/>
  </si>
  <si>
    <t>ココを</t>
    <phoneticPr fontId="1"/>
  </si>
  <si>
    <t>印紙代</t>
    <rPh sb="0" eb="3">
      <t>インシダイ</t>
    </rPh>
    <phoneticPr fontId="1"/>
  </si>
  <si>
    <t>熱中症対策  塩飴・お茶</t>
    <rPh sb="0" eb="3">
      <t>ネッチュウショウ</t>
    </rPh>
    <rPh sb="3" eb="5">
      <t>タイサク</t>
    </rPh>
    <rPh sb="7" eb="9">
      <t>シオアメ</t>
    </rPh>
    <rPh sb="11" eb="12">
      <t>チャ</t>
    </rPh>
    <phoneticPr fontId="1"/>
  </si>
  <si>
    <t>開発外構工事</t>
    <rPh sb="0" eb="2">
      <t>カイハツ</t>
    </rPh>
    <rPh sb="2" eb="4">
      <t>ガイコウ</t>
    </rPh>
    <rPh sb="4" eb="6">
      <t>コウジ</t>
    </rPh>
    <phoneticPr fontId="1"/>
  </si>
  <si>
    <r>
      <t>当月請求額</t>
    </r>
    <r>
      <rPr>
        <sz val="9"/>
        <color theme="1"/>
        <rFont val="ＭＳ Ｐ明朝"/>
        <family val="1"/>
        <charset val="128"/>
      </rPr>
      <t>（税抜）</t>
    </r>
    <rPh sb="0" eb="2">
      <t>トウゲツ</t>
    </rPh>
    <rPh sb="2" eb="4">
      <t>セイキュウ</t>
    </rPh>
    <rPh sb="4" eb="5">
      <t>ガク</t>
    </rPh>
    <rPh sb="5" eb="6">
      <t>ヒ</t>
    </rPh>
    <rPh sb="6" eb="7">
      <t>ゼイヌキ</t>
    </rPh>
    <phoneticPr fontId="1"/>
  </si>
  <si>
    <t>kanken@kantokenso.co.jp</t>
    <phoneticPr fontId="1"/>
  </si>
  <si>
    <t>今井</t>
    <rPh sb="0" eb="2">
      <t>イマイ</t>
    </rPh>
    <phoneticPr fontId="1"/>
  </si>
  <si>
    <t xml:space="preserve"> 〇〇〇〇〇〇〇 △△店 新築工事</t>
    <phoneticPr fontId="1"/>
  </si>
  <si>
    <t>施工日は必ずご記入下さい</t>
    <rPh sb="0" eb="3">
      <t>セコウヒ</t>
    </rPh>
    <rPh sb="4" eb="5">
      <t>カナラ</t>
    </rPh>
    <rPh sb="7" eb="9">
      <t>キニュウ</t>
    </rPh>
    <rPh sb="9" eb="10">
      <t>クダ</t>
    </rPh>
    <phoneticPr fontId="1"/>
  </si>
  <si>
    <t>防水工事（材工共）別紙施工内容明細書添付</t>
    <rPh sb="0" eb="4">
      <t>ボウスイコウジ</t>
    </rPh>
    <rPh sb="5" eb="7">
      <t>ザイコウ</t>
    </rPh>
    <rPh sb="7" eb="8">
      <t>トモ</t>
    </rPh>
    <rPh sb="9" eb="11">
      <t>ベッシ</t>
    </rPh>
    <rPh sb="11" eb="15">
      <t>セコウナイヨウ</t>
    </rPh>
    <rPh sb="15" eb="18">
      <t>メイサイショ</t>
    </rPh>
    <rPh sb="18" eb="20">
      <t>テンプ</t>
    </rPh>
    <phoneticPr fontId="1"/>
  </si>
  <si>
    <t xml:space="preserve"> 〇〇〇〇〇〇〇 △△店 雨漏り営繕工事</t>
    <rPh sb="13" eb="15">
      <t>アマモ</t>
    </rPh>
    <rPh sb="16" eb="18">
      <t>エイゼン</t>
    </rPh>
    <rPh sb="18" eb="20">
      <t>コウジ</t>
    </rPh>
    <phoneticPr fontId="1"/>
  </si>
  <si>
    <t>税区分のセルにカーソルを合わせ▼をクリックし、
10％・8％・対象外  から該当する税率を選択する</t>
    <rPh sb="0" eb="3">
      <t>ゼイクブン</t>
    </rPh>
    <rPh sb="12" eb="1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</si>
</sst>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¥&quot;#,##0;&quot;¥&quot;\-#,##0"/>
    <numFmt numFmtId="176" formatCode="[$-411]ggge&quot;年&quot;m&quot;月&quot;d&quot;日&quot;;@"/>
    <numFmt numFmtId="177" formatCode="0.0%"/>
    <numFmt numFmtId="178" formatCode="[$-411]ge\.m\.d;@"/>
    <numFmt numFmtId="179" formatCode="\(0%\)"/>
    <numFmt numFmtId="180" formatCode="[&lt;=999]000;[&lt;=9999]000\-00;000\-0000"/>
    <numFmt numFmtId="181" formatCode="#,##0;&quot;▲ &quot;#,##0"/>
    <numFmt numFmtId="182" formatCode="#\ #\ #\ #\ #\ #\ #\ #\ #"/>
    <numFmt numFmtId="183" formatCode="[$-411]ggge&quot;年&quot;m&quot;月締&quot;"/>
    <numFmt numFmtId="184" formatCode="#,##0;[Red]&quot;▲ &quot;#,##0"/>
    <numFmt numFmtId="185" formatCode="#,##0_);[Red]\(#,##0\)"/>
    <numFmt numFmtId="186" formatCode="0\ %\ &quot;対象&quot;"/>
    <numFmt numFmtId="187" formatCode="0.0_ 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u/>
      <sz val="16"/>
      <color rgb="FFFF0000"/>
      <name val="ＭＳ Ｐ明朝"/>
      <family val="1"/>
      <charset val="128"/>
    </font>
    <font>
      <b/>
      <u/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u val="double"/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9.65"/>
      <color rgb="FF00000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u/>
      <sz val="20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name val="ＭＳ 明朝"/>
      <family val="1"/>
      <charset val="128"/>
    </font>
    <font>
      <sz val="18"/>
      <name val="HGP創英角ｺﾞｼｯｸUB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8"/>
      <color theme="4" tint="-0.249977111117893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</cellStyleXfs>
  <cellXfs count="4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49" fontId="5" fillId="0" borderId="10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49" fontId="5" fillId="0" borderId="8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5" fillId="2" borderId="45" xfId="0" applyNumberFormat="1" applyFont="1" applyFill="1" applyBorder="1">
      <alignment vertical="center"/>
    </xf>
    <xf numFmtId="49" fontId="5" fillId="2" borderId="0" xfId="0" applyNumberFormat="1" applyFont="1" applyFill="1">
      <alignment vertical="center"/>
    </xf>
    <xf numFmtId="49" fontId="4" fillId="2" borderId="45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46" xfId="0" applyNumberFormat="1" applyFont="1" applyFill="1" applyBorder="1">
      <alignment vertical="center"/>
    </xf>
    <xf numFmtId="49" fontId="5" fillId="2" borderId="7" xfId="0" applyNumberFormat="1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0" fontId="2" fillId="2" borderId="8" xfId="0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4" fillId="2" borderId="5" xfId="0" applyNumberFormat="1" applyFont="1" applyFill="1" applyBorder="1">
      <alignment vertical="center"/>
    </xf>
    <xf numFmtId="181" fontId="21" fillId="2" borderId="17" xfId="6" applyNumberFormat="1" applyFont="1" applyFill="1" applyBorder="1" applyAlignment="1">
      <alignment shrinkToFit="1"/>
    </xf>
    <xf numFmtId="181" fontId="21" fillId="3" borderId="16" xfId="6" applyNumberFormat="1" applyFont="1" applyFill="1" applyBorder="1" applyAlignment="1">
      <alignment shrinkToFit="1"/>
    </xf>
    <xf numFmtId="181" fontId="21" fillId="3" borderId="17" xfId="6" applyNumberFormat="1" applyFont="1" applyFill="1" applyBorder="1" applyAlignment="1">
      <alignment shrinkToFit="1"/>
    </xf>
    <xf numFmtId="181" fontId="21" fillId="3" borderId="59" xfId="6" applyNumberFormat="1" applyFont="1" applyFill="1" applyBorder="1" applyAlignment="1">
      <alignment shrinkToFit="1"/>
    </xf>
    <xf numFmtId="181" fontId="21" fillId="3" borderId="67" xfId="6" applyNumberFormat="1" applyFont="1" applyFill="1" applyBorder="1" applyAlignment="1">
      <alignment shrinkToFit="1"/>
    </xf>
    <xf numFmtId="181" fontId="21" fillId="3" borderId="60" xfId="6" applyNumberFormat="1" applyFont="1" applyFill="1" applyBorder="1" applyAlignment="1">
      <alignment shrinkToFit="1"/>
    </xf>
    <xf numFmtId="182" fontId="21" fillId="2" borderId="65" xfId="6" applyNumberFormat="1" applyFont="1" applyFill="1" applyBorder="1" applyAlignment="1">
      <alignment wrapText="1"/>
    </xf>
    <xf numFmtId="182" fontId="21" fillId="2" borderId="68" xfId="6" applyNumberFormat="1" applyFont="1" applyFill="1" applyBorder="1" applyAlignment="1">
      <alignment wrapText="1"/>
    </xf>
    <xf numFmtId="182" fontId="21" fillId="2" borderId="62" xfId="6" applyNumberFormat="1" applyFont="1" applyFill="1" applyBorder="1" applyAlignment="1">
      <alignment wrapText="1"/>
    </xf>
    <xf numFmtId="0" fontId="24" fillId="0" borderId="0" xfId="0" applyFont="1">
      <alignment vertical="center"/>
    </xf>
    <xf numFmtId="0" fontId="2" fillId="0" borderId="8" xfId="0" applyFont="1" applyBorder="1" applyAlignment="1">
      <alignment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49" fontId="5" fillId="0" borderId="0" xfId="0" applyNumberFormat="1" applyFont="1" applyAlignment="1">
      <alignment horizontal="right" vertical="center" shrinkToFit="1"/>
    </xf>
    <xf numFmtId="49" fontId="5" fillId="0" borderId="46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43" xfId="0" applyFont="1" applyBorder="1">
      <alignment vertical="center"/>
    </xf>
    <xf numFmtId="0" fontId="2" fillId="0" borderId="42" xfId="0" applyFont="1" applyBorder="1">
      <alignment vertical="center"/>
    </xf>
    <xf numFmtId="0" fontId="2" fillId="5" borderId="38" xfId="0" applyFont="1" applyFill="1" applyBorder="1">
      <alignment vertical="center"/>
    </xf>
    <xf numFmtId="0" fontId="2" fillId="5" borderId="39" xfId="0" applyFont="1" applyFill="1" applyBorder="1">
      <alignment vertical="center"/>
    </xf>
    <xf numFmtId="0" fontId="2" fillId="5" borderId="42" xfId="0" applyFont="1" applyFill="1" applyBorder="1">
      <alignment vertical="center"/>
    </xf>
    <xf numFmtId="0" fontId="2" fillId="5" borderId="43" xfId="0" applyFont="1" applyFill="1" applyBorder="1">
      <alignment vertical="center"/>
    </xf>
    <xf numFmtId="0" fontId="2" fillId="5" borderId="44" xfId="0" applyFont="1" applyFill="1" applyBorder="1">
      <alignment vertical="center"/>
    </xf>
    <xf numFmtId="0" fontId="2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2" fillId="5" borderId="41" xfId="0" applyFont="1" applyFill="1" applyBorder="1">
      <alignment vertical="center"/>
    </xf>
    <xf numFmtId="0" fontId="5" fillId="5" borderId="0" xfId="0" applyFont="1" applyFill="1">
      <alignment vertical="center"/>
    </xf>
    <xf numFmtId="0" fontId="5" fillId="5" borderId="43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20" fillId="0" borderId="0" xfId="6" applyFont="1"/>
    <xf numFmtId="185" fontId="20" fillId="0" borderId="0" xfId="6" applyNumberFormat="1" applyFont="1" applyAlignment="1">
      <alignment shrinkToFit="1"/>
    </xf>
    <xf numFmtId="0" fontId="20" fillId="0" borderId="0" xfId="6" applyFont="1" applyAlignment="1">
      <alignment shrinkToFit="1"/>
    </xf>
    <xf numFmtId="181" fontId="20" fillId="0" borderId="0" xfId="6" applyNumberFormat="1" applyFont="1"/>
    <xf numFmtId="185" fontId="21" fillId="3" borderId="59" xfId="6" applyNumberFormat="1" applyFont="1" applyFill="1" applyBorder="1" applyAlignment="1">
      <alignment shrinkToFit="1"/>
    </xf>
    <xf numFmtId="185" fontId="21" fillId="3" borderId="17" xfId="6" applyNumberFormat="1" applyFont="1" applyFill="1" applyBorder="1" applyAlignment="1">
      <alignment shrinkToFit="1"/>
    </xf>
    <xf numFmtId="185" fontId="21" fillId="3" borderId="64" xfId="7" applyNumberFormat="1" applyFont="1" applyFill="1" applyBorder="1" applyAlignment="1">
      <alignment shrinkToFit="1"/>
    </xf>
    <xf numFmtId="9" fontId="21" fillId="2" borderId="63" xfId="7" applyNumberFormat="1" applyFont="1" applyFill="1" applyBorder="1" applyAlignment="1">
      <alignment shrinkToFit="1"/>
    </xf>
    <xf numFmtId="185" fontId="20" fillId="0" borderId="67" xfId="6" applyNumberFormat="1" applyFont="1" applyBorder="1" applyAlignment="1">
      <alignment horizontal="center" vertical="center"/>
    </xf>
    <xf numFmtId="9" fontId="20" fillId="0" borderId="66" xfId="6" applyNumberFormat="1" applyFont="1" applyBorder="1" applyAlignment="1">
      <alignment horizontal="center" vertical="center"/>
    </xf>
    <xf numFmtId="0" fontId="20" fillId="0" borderId="17" xfId="6" applyFont="1" applyBorder="1" applyAlignment="1">
      <alignment horizontal="center" vertical="center"/>
    </xf>
    <xf numFmtId="0" fontId="20" fillId="0" borderId="67" xfId="6" applyFont="1" applyBorder="1" applyAlignment="1">
      <alignment horizontal="center" vertical="center"/>
    </xf>
    <xf numFmtId="0" fontId="20" fillId="0" borderId="50" xfId="6" applyFont="1" applyBorder="1" applyAlignment="1">
      <alignment horizontal="centerContinuous" vertical="center"/>
    </xf>
    <xf numFmtId="0" fontId="20" fillId="0" borderId="55" xfId="6" applyFont="1" applyBorder="1" applyAlignment="1">
      <alignment horizontal="centerContinuous" vertical="center"/>
    </xf>
    <xf numFmtId="0" fontId="20" fillId="0" borderId="77" xfId="6" applyFont="1" applyBorder="1" applyAlignment="1">
      <alignment horizontal="centerContinuous" vertical="center"/>
    </xf>
    <xf numFmtId="0" fontId="20" fillId="0" borderId="78" xfId="6" applyFont="1" applyBorder="1" applyAlignment="1">
      <alignment horizontal="centerContinuous" vertical="center"/>
    </xf>
    <xf numFmtId="185" fontId="20" fillId="0" borderId="0" xfId="6" applyNumberFormat="1" applyFont="1"/>
    <xf numFmtId="0" fontId="19" fillId="0" borderId="0" xfId="6" applyFont="1" applyAlignment="1">
      <alignment horizontal="centerContinuous"/>
    </xf>
    <xf numFmtId="185" fontId="19" fillId="0" borderId="0" xfId="6" applyNumberFormat="1" applyFont="1" applyAlignment="1">
      <alignment horizontal="centerContinuous"/>
    </xf>
    <xf numFmtId="0" fontId="22" fillId="0" borderId="0" xfId="6" applyFont="1" applyAlignment="1">
      <alignment horizontal="center"/>
    </xf>
    <xf numFmtId="0" fontId="22" fillId="0" borderId="0" xfId="6" applyFont="1" applyAlignment="1">
      <alignment horizontal="center" vertical="center"/>
    </xf>
    <xf numFmtId="183" fontId="23" fillId="0" borderId="0" xfId="6" applyNumberFormat="1" applyFont="1" applyAlignment="1">
      <alignment horizontal="left" vertical="center"/>
    </xf>
    <xf numFmtId="49" fontId="23" fillId="0" borderId="0" xfId="6" applyNumberFormat="1" applyFont="1" applyAlignment="1">
      <alignment horizontal="center" vertical="center"/>
    </xf>
    <xf numFmtId="183" fontId="23" fillId="0" borderId="0" xfId="6" applyNumberFormat="1" applyFont="1" applyAlignment="1">
      <alignment horizontal="right" vertical="center"/>
    </xf>
    <xf numFmtId="183" fontId="23" fillId="0" borderId="0" xfId="6" applyNumberFormat="1" applyFont="1" applyAlignment="1">
      <alignment horizontal="center" vertical="center"/>
    </xf>
    <xf numFmtId="9" fontId="21" fillId="0" borderId="66" xfId="7" applyNumberFormat="1" applyFont="1" applyFill="1" applyBorder="1" applyAlignment="1">
      <alignment shrinkToFit="1"/>
    </xf>
    <xf numFmtId="9" fontId="21" fillId="0" borderId="58" xfId="7" applyNumberFormat="1" applyFont="1" applyFill="1" applyBorder="1" applyAlignment="1">
      <alignment shrinkToFit="1"/>
    </xf>
    <xf numFmtId="181" fontId="21" fillId="3" borderId="8" xfId="6" applyNumberFormat="1" applyFont="1" applyFill="1" applyBorder="1" applyAlignment="1">
      <alignment shrinkToFit="1"/>
    </xf>
    <xf numFmtId="0" fontId="21" fillId="2" borderId="66" xfId="6" applyFont="1" applyFill="1" applyBorder="1" applyAlignment="1">
      <alignment horizontal="left"/>
    </xf>
    <xf numFmtId="0" fontId="21" fillId="2" borderId="7" xfId="6" applyFont="1" applyFill="1" applyBorder="1" applyAlignment="1">
      <alignment horizontal="left"/>
    </xf>
    <xf numFmtId="0" fontId="21" fillId="2" borderId="8" xfId="6" applyFont="1" applyFill="1" applyBorder="1" applyAlignment="1">
      <alignment horizontal="left"/>
    </xf>
    <xf numFmtId="0" fontId="21" fillId="2" borderId="63" xfId="6" applyFont="1" applyFill="1" applyBorder="1" applyAlignment="1">
      <alignment horizontal="left"/>
    </xf>
    <xf numFmtId="9" fontId="21" fillId="3" borderId="63" xfId="7" applyNumberFormat="1" applyFont="1" applyFill="1" applyBorder="1" applyAlignment="1">
      <alignment shrinkToFit="1"/>
    </xf>
    <xf numFmtId="9" fontId="20" fillId="0" borderId="8" xfId="6" applyNumberFormat="1" applyFont="1" applyBorder="1" applyAlignment="1">
      <alignment horizontal="center" vertical="center"/>
    </xf>
    <xf numFmtId="9" fontId="21" fillId="2" borderId="7" xfId="7" applyNumberFormat="1" applyFont="1" applyFill="1" applyBorder="1" applyAlignment="1">
      <alignment shrinkToFit="1"/>
    </xf>
    <xf numFmtId="181" fontId="21" fillId="2" borderId="81" xfId="6" applyNumberFormat="1" applyFont="1" applyFill="1" applyBorder="1" applyAlignment="1">
      <alignment shrinkToFit="1"/>
    </xf>
    <xf numFmtId="181" fontId="21" fillId="2" borderId="82" xfId="6" applyNumberFormat="1" applyFont="1" applyFill="1" applyBorder="1" applyAlignment="1">
      <alignment shrinkToFit="1"/>
    </xf>
    <xf numFmtId="181" fontId="21" fillId="2" borderId="83" xfId="6" applyNumberFormat="1" applyFont="1" applyFill="1" applyBorder="1" applyAlignment="1">
      <alignment shrinkToFit="1"/>
    </xf>
    <xf numFmtId="0" fontId="20" fillId="0" borderId="85" xfId="6" applyFont="1" applyBorder="1"/>
    <xf numFmtId="0" fontId="20" fillId="0" borderId="86" xfId="6" applyFont="1" applyBorder="1"/>
    <xf numFmtId="0" fontId="35" fillId="0" borderId="84" xfId="6" applyFont="1" applyBorder="1" applyAlignment="1">
      <alignment vertical="center"/>
    </xf>
    <xf numFmtId="0" fontId="37" fillId="0" borderId="0" xfId="6" applyFont="1" applyAlignment="1">
      <alignment horizontal="center" vertical="top"/>
    </xf>
    <xf numFmtId="0" fontId="37" fillId="0" borderId="0" xfId="6" applyFont="1"/>
    <xf numFmtId="0" fontId="23" fillId="2" borderId="0" xfId="6" applyFont="1" applyFill="1" applyAlignment="1">
      <alignment horizontal="center" vertical="center" shrinkToFit="1"/>
    </xf>
    <xf numFmtId="49" fontId="23" fillId="0" borderId="0" xfId="6" applyNumberFormat="1" applyFont="1" applyAlignment="1">
      <alignment horizontal="center" vertical="center" shrinkToFit="1"/>
    </xf>
    <xf numFmtId="0" fontId="23" fillId="2" borderId="0" xfId="6" applyFont="1" applyFill="1" applyAlignment="1">
      <alignment horizontal="right" vertical="center" shrinkToFit="1"/>
    </xf>
    <xf numFmtId="0" fontId="21" fillId="2" borderId="63" xfId="6" applyFont="1" applyFill="1" applyBorder="1"/>
    <xf numFmtId="0" fontId="21" fillId="2" borderId="7" xfId="6" applyFont="1" applyFill="1" applyBorder="1"/>
    <xf numFmtId="0" fontId="21" fillId="2" borderId="76" xfId="6" applyFont="1" applyFill="1" applyBorder="1"/>
    <xf numFmtId="0" fontId="21" fillId="2" borderId="66" xfId="6" applyFont="1" applyFill="1" applyBorder="1"/>
    <xf numFmtId="0" fontId="21" fillId="2" borderId="8" xfId="6" applyFont="1" applyFill="1" applyBorder="1"/>
    <xf numFmtId="0" fontId="21" fillId="2" borderId="75" xfId="6" applyFont="1" applyFill="1" applyBorder="1"/>
    <xf numFmtId="0" fontId="11" fillId="0" borderId="72" xfId="0" applyFont="1" applyBorder="1" applyAlignment="1">
      <alignment horizontal="left" vertical="center"/>
    </xf>
    <xf numFmtId="56" fontId="3" fillId="0" borderId="7" xfId="0" applyNumberFormat="1" applyFont="1" applyBorder="1">
      <alignment vertical="center"/>
    </xf>
    <xf numFmtId="49" fontId="5" fillId="2" borderId="4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vertical="center" shrinkToFit="1"/>
    </xf>
    <xf numFmtId="178" fontId="7" fillId="0" borderId="0" xfId="0" applyNumberFormat="1" applyFont="1" applyAlignment="1">
      <alignment horizontal="left" vertical="center" shrinkToFit="1"/>
    </xf>
    <xf numFmtId="5" fontId="6" fillId="0" borderId="0" xfId="0" applyNumberFormat="1" applyFont="1">
      <alignment vertical="center"/>
    </xf>
    <xf numFmtId="49" fontId="6" fillId="0" borderId="37" xfId="0" applyNumberFormat="1" applyFont="1" applyBorder="1" applyAlignment="1">
      <alignment horizontal="right" vertical="center" shrinkToFit="1"/>
    </xf>
    <xf numFmtId="49" fontId="5" fillId="0" borderId="45" xfId="0" applyNumberFormat="1" applyFont="1" applyBorder="1" applyAlignment="1">
      <alignment horizontal="right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40" fillId="0" borderId="0" xfId="0" applyFont="1">
      <alignment vertical="center"/>
    </xf>
    <xf numFmtId="186" fontId="5" fillId="0" borderId="0" xfId="0" applyNumberFormat="1" applyFont="1" applyAlignment="1">
      <alignment horizontal="right" vertical="center"/>
    </xf>
    <xf numFmtId="5" fontId="5" fillId="0" borderId="2" xfId="0" applyNumberFormat="1" applyFont="1" applyBorder="1" applyAlignment="1">
      <alignment horizontal="right" vertical="center"/>
    </xf>
    <xf numFmtId="179" fontId="5" fillId="0" borderId="2" xfId="0" applyNumberFormat="1" applyFont="1" applyBorder="1" applyAlignment="1">
      <alignment horizontal="left" vertical="center"/>
    </xf>
    <xf numFmtId="178" fontId="5" fillId="0" borderId="107" xfId="0" applyNumberFormat="1" applyFont="1" applyBorder="1" applyAlignment="1">
      <alignment horizontal="center" vertical="center" wrapText="1" shrinkToFit="1"/>
    </xf>
    <xf numFmtId="178" fontId="5" fillId="0" borderId="6" xfId="0" applyNumberFormat="1" applyFont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11" fillId="5" borderId="72" xfId="0" applyFont="1" applyFill="1" applyBorder="1" applyAlignment="1">
      <alignment horizontal="left" vertical="center"/>
    </xf>
    <xf numFmtId="49" fontId="6" fillId="2" borderId="37" xfId="0" applyNumberFormat="1" applyFont="1" applyFill="1" applyBorder="1" applyAlignment="1">
      <alignment horizontal="right" vertical="center" shrinkToFit="1"/>
    </xf>
    <xf numFmtId="56" fontId="3" fillId="5" borderId="7" xfId="0" applyNumberFormat="1" applyFont="1" applyFill="1" applyBorder="1">
      <alignment vertical="center"/>
    </xf>
    <xf numFmtId="0" fontId="2" fillId="8" borderId="51" xfId="0" applyFont="1" applyFill="1" applyBorder="1">
      <alignment vertical="center"/>
    </xf>
    <xf numFmtId="0" fontId="2" fillId="8" borderId="93" xfId="0" applyFont="1" applyFill="1" applyBorder="1">
      <alignment vertical="center"/>
    </xf>
    <xf numFmtId="0" fontId="2" fillId="8" borderId="73" xfId="0" applyFont="1" applyFill="1" applyBorder="1">
      <alignment vertical="center"/>
    </xf>
    <xf numFmtId="0" fontId="2" fillId="8" borderId="26" xfId="0" applyFont="1" applyFill="1" applyBorder="1">
      <alignment vertical="center"/>
    </xf>
    <xf numFmtId="0" fontId="2" fillId="8" borderId="108" xfId="0" applyFont="1" applyFill="1" applyBorder="1">
      <alignment vertical="center"/>
    </xf>
    <xf numFmtId="0" fontId="2" fillId="8" borderId="28" xfId="0" applyFont="1" applyFill="1" applyBorder="1">
      <alignment vertical="center"/>
    </xf>
    <xf numFmtId="0" fontId="2" fillId="8" borderId="50" xfId="0" applyFont="1" applyFill="1" applyBorder="1">
      <alignment vertical="center"/>
    </xf>
    <xf numFmtId="0" fontId="2" fillId="8" borderId="111" xfId="0" applyFont="1" applyFill="1" applyBorder="1">
      <alignment vertical="center"/>
    </xf>
    <xf numFmtId="0" fontId="1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5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176" fontId="6" fillId="0" borderId="36" xfId="0" applyNumberFormat="1" applyFont="1" applyBorder="1" applyAlignment="1">
      <alignment horizontal="center" vertical="center" shrinkToFit="1"/>
    </xf>
    <xf numFmtId="176" fontId="6" fillId="0" borderId="37" xfId="0" applyNumberFormat="1" applyFont="1" applyBorder="1" applyAlignment="1">
      <alignment horizontal="center" vertical="center" shrinkToFit="1"/>
    </xf>
    <xf numFmtId="176" fontId="6" fillId="0" borderId="35" xfId="0" applyNumberFormat="1" applyFont="1" applyBorder="1" applyAlignment="1">
      <alignment horizontal="center" vertical="center" shrinkToFit="1"/>
    </xf>
    <xf numFmtId="9" fontId="2" fillId="0" borderId="0" xfId="0" applyNumberFormat="1" applyFont="1">
      <alignment vertical="center"/>
    </xf>
    <xf numFmtId="49" fontId="6" fillId="0" borderId="36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left" vertical="center" shrinkToFit="1"/>
    </xf>
    <xf numFmtId="49" fontId="6" fillId="0" borderId="35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16" fillId="0" borderId="0" xfId="0" applyFo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right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5" fontId="8" fillId="0" borderId="2" xfId="0" applyNumberFormat="1" applyFont="1" applyBorder="1" applyAlignment="1">
      <alignment vertical="center" shrinkToFit="1"/>
    </xf>
    <xf numFmtId="5" fontId="8" fillId="0" borderId="3" xfId="0" applyNumberFormat="1" applyFont="1" applyBorder="1" applyAlignment="1">
      <alignment vertical="center" shrinkToFit="1"/>
    </xf>
    <xf numFmtId="5" fontId="8" fillId="0" borderId="0" xfId="0" applyNumberFormat="1" applyFont="1" applyAlignment="1">
      <alignment vertical="center" shrinkToFit="1"/>
    </xf>
    <xf numFmtId="5" fontId="8" fillId="0" borderId="46" xfId="0" applyNumberFormat="1" applyFont="1" applyBorder="1" applyAlignment="1">
      <alignment vertical="center" shrinkToFit="1"/>
    </xf>
    <xf numFmtId="5" fontId="8" fillId="0" borderId="5" xfId="0" applyNumberFormat="1" applyFont="1" applyBorder="1" applyAlignment="1">
      <alignment vertical="center" shrinkToFit="1"/>
    </xf>
    <xf numFmtId="5" fontId="8" fillId="0" borderId="6" xfId="0" applyNumberFormat="1" applyFont="1" applyBorder="1" applyAlignment="1">
      <alignment vertical="center" shrinkToFit="1"/>
    </xf>
    <xf numFmtId="180" fontId="6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6" fillId="0" borderId="46" xfId="0" applyNumberFormat="1" applyFont="1" applyBorder="1" applyAlignment="1">
      <alignment horizontal="left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left" vertical="center" shrinkToFit="1"/>
    </xf>
    <xf numFmtId="181" fontId="6" fillId="0" borderId="17" xfId="0" applyNumberFormat="1" applyFont="1" applyBorder="1" applyAlignment="1">
      <alignment vertical="center" shrinkToFit="1"/>
    </xf>
    <xf numFmtId="181" fontId="6" fillId="0" borderId="8" xfId="0" applyNumberFormat="1" applyFont="1" applyBorder="1" applyAlignment="1">
      <alignment vertical="center" shrinkToFit="1"/>
    </xf>
    <xf numFmtId="181" fontId="6" fillId="0" borderId="12" xfId="0" applyNumberFormat="1" applyFont="1" applyBorder="1" applyAlignment="1">
      <alignment vertical="center" shrinkToFit="1"/>
    </xf>
    <xf numFmtId="49" fontId="4" fillId="0" borderId="45" xfId="0" applyNumberFormat="1" applyFont="1" applyBorder="1">
      <alignment vertical="center"/>
    </xf>
    <xf numFmtId="49" fontId="4" fillId="0" borderId="0" xfId="0" applyNumberFormat="1" applyFont="1">
      <alignment vertical="center"/>
    </xf>
    <xf numFmtId="184" fontId="6" fillId="0" borderId="16" xfId="0" applyNumberFormat="1" applyFont="1" applyBorder="1" applyAlignment="1">
      <alignment vertical="center" shrinkToFit="1"/>
    </xf>
    <xf numFmtId="184" fontId="6" fillId="0" borderId="7" xfId="0" applyNumberFormat="1" applyFont="1" applyBorder="1" applyAlignment="1">
      <alignment vertical="center" shrinkToFit="1"/>
    </xf>
    <xf numFmtId="184" fontId="6" fillId="0" borderId="10" xfId="0" applyNumberFormat="1" applyFont="1" applyBorder="1" applyAlignment="1">
      <alignment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39" fillId="0" borderId="8" xfId="8" applyNumberForma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5" fontId="6" fillId="0" borderId="92" xfId="0" applyNumberFormat="1" applyFont="1" applyBorder="1" applyAlignment="1">
      <alignment vertical="center" shrinkToFit="1"/>
    </xf>
    <xf numFmtId="9" fontId="2" fillId="0" borderId="92" xfId="0" applyNumberFormat="1" applyFont="1" applyBorder="1" applyAlignment="1">
      <alignment horizontal="center" vertical="center" shrinkToFit="1"/>
    </xf>
    <xf numFmtId="9" fontId="2" fillId="0" borderId="93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shrinkToFit="1"/>
    </xf>
    <xf numFmtId="181" fontId="6" fillId="0" borderId="18" xfId="0" applyNumberFormat="1" applyFont="1" applyBorder="1" applyAlignment="1">
      <alignment vertical="center" shrinkToFit="1"/>
    </xf>
    <xf numFmtId="181" fontId="6" fillId="0" borderId="14" xfId="0" applyNumberFormat="1" applyFont="1" applyBorder="1" applyAlignment="1">
      <alignment vertical="center" shrinkToFit="1"/>
    </xf>
    <xf numFmtId="181" fontId="6" fillId="0" borderId="15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5" xfId="0" applyNumberFormat="1" applyFont="1" applyBorder="1" applyAlignment="1">
      <alignment vertical="center" shrinkToFit="1"/>
    </xf>
    <xf numFmtId="49" fontId="6" fillId="0" borderId="14" xfId="0" applyNumberFormat="1" applyFont="1" applyBorder="1" applyAlignment="1">
      <alignment vertical="center" shrinkToFit="1"/>
    </xf>
    <xf numFmtId="49" fontId="6" fillId="0" borderId="15" xfId="0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184" fontId="6" fillId="0" borderId="17" xfId="0" applyNumberFormat="1" applyFont="1" applyBorder="1" applyAlignment="1">
      <alignment horizontal="right" vertical="center" shrinkToFit="1"/>
    </xf>
    <xf numFmtId="184" fontId="6" fillId="0" borderId="8" xfId="0" applyNumberFormat="1" applyFont="1" applyBorder="1" applyAlignment="1">
      <alignment horizontal="right" vertical="center" shrinkToFit="1"/>
    </xf>
    <xf numFmtId="184" fontId="6" fillId="0" borderId="12" xfId="0" applyNumberFormat="1" applyFont="1" applyBorder="1" applyAlignment="1">
      <alignment horizontal="right" vertical="center" shrinkToFit="1"/>
    </xf>
    <xf numFmtId="49" fontId="5" fillId="0" borderId="45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184" fontId="6" fillId="0" borderId="17" xfId="0" applyNumberFormat="1" applyFont="1" applyBorder="1" applyAlignment="1">
      <alignment vertical="center" shrinkToFit="1"/>
    </xf>
    <xf numFmtId="184" fontId="6" fillId="0" borderId="8" xfId="0" applyNumberFormat="1" applyFont="1" applyBorder="1" applyAlignment="1">
      <alignment vertical="center" shrinkToFit="1"/>
    </xf>
    <xf numFmtId="184" fontId="6" fillId="0" borderId="12" xfId="0" applyNumberFormat="1" applyFont="1" applyBorder="1" applyAlignment="1">
      <alignment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5" fontId="6" fillId="8" borderId="109" xfId="0" applyNumberFormat="1" applyFont="1" applyFill="1" applyBorder="1">
      <alignment vertical="center"/>
    </xf>
    <xf numFmtId="5" fontId="6" fillId="8" borderId="50" xfId="0" applyNumberFormat="1" applyFont="1" applyFill="1" applyBorder="1">
      <alignment vertical="center"/>
    </xf>
    <xf numFmtId="0" fontId="42" fillId="0" borderId="102" xfId="0" applyFont="1" applyBorder="1" applyAlignment="1">
      <alignment horizontal="center" vertical="center"/>
    </xf>
    <xf numFmtId="0" fontId="42" fillId="0" borderId="103" xfId="0" applyFont="1" applyBorder="1" applyAlignment="1">
      <alignment horizontal="center" vertical="center"/>
    </xf>
    <xf numFmtId="0" fontId="42" fillId="0" borderId="104" xfId="0" applyFont="1" applyBorder="1" applyAlignment="1">
      <alignment horizontal="center" vertical="center"/>
    </xf>
    <xf numFmtId="5" fontId="6" fillId="0" borderId="23" xfId="0" applyNumberFormat="1" applyFont="1" applyBorder="1" applyAlignment="1">
      <alignment vertical="center" shrinkToFit="1"/>
    </xf>
    <xf numFmtId="9" fontId="2" fillId="0" borderId="23" xfId="0" applyNumberFormat="1" applyFont="1" applyBorder="1" applyAlignment="1">
      <alignment horizontal="center" vertical="center" shrinkToFit="1"/>
    </xf>
    <xf numFmtId="9" fontId="2" fillId="0" borderId="24" xfId="0" applyNumberFormat="1" applyFont="1" applyBorder="1" applyAlignment="1">
      <alignment horizontal="center" vertical="center" shrinkToFit="1"/>
    </xf>
    <xf numFmtId="5" fontId="6" fillId="0" borderId="95" xfId="0" applyNumberFormat="1" applyFont="1" applyBorder="1" applyAlignment="1">
      <alignment vertical="center" shrinkToFit="1"/>
    </xf>
    <xf numFmtId="9" fontId="2" fillId="0" borderId="95" xfId="0" applyNumberFormat="1" applyFont="1" applyBorder="1" applyAlignment="1">
      <alignment horizontal="center" vertical="center" shrinkToFit="1"/>
    </xf>
    <xf numFmtId="9" fontId="2" fillId="0" borderId="96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186" fontId="5" fillId="0" borderId="22" xfId="0" applyNumberFormat="1" applyFont="1" applyBorder="1" applyAlignment="1">
      <alignment horizontal="center" vertical="center"/>
    </xf>
    <xf numFmtId="186" fontId="5" fillId="0" borderId="23" xfId="0" applyNumberFormat="1" applyFont="1" applyBorder="1" applyAlignment="1">
      <alignment horizontal="center" vertical="center"/>
    </xf>
    <xf numFmtId="5" fontId="5" fillId="0" borderId="23" xfId="0" applyNumberFormat="1" applyFont="1" applyBorder="1" applyAlignment="1">
      <alignment horizontal="right" vertical="center"/>
    </xf>
    <xf numFmtId="5" fontId="5" fillId="0" borderId="24" xfId="0" applyNumberFormat="1" applyFont="1" applyBorder="1" applyAlignment="1">
      <alignment horizontal="right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5" fontId="6" fillId="8" borderId="92" xfId="0" applyNumberFormat="1" applyFont="1" applyFill="1" applyBorder="1">
      <alignment vertical="center"/>
    </xf>
    <xf numFmtId="5" fontId="6" fillId="8" borderId="25" xfId="0" applyNumberFormat="1" applyFont="1" applyFill="1" applyBorder="1">
      <alignment vertical="center"/>
    </xf>
    <xf numFmtId="5" fontId="6" fillId="8" borderId="18" xfId="0" applyNumberFormat="1" applyFont="1" applyFill="1" applyBorder="1">
      <alignment vertical="center"/>
    </xf>
    <xf numFmtId="186" fontId="5" fillId="0" borderId="94" xfId="0" applyNumberFormat="1" applyFont="1" applyBorder="1" applyAlignment="1">
      <alignment horizontal="right" vertical="center" indent="1"/>
    </xf>
    <xf numFmtId="186" fontId="5" fillId="0" borderId="25" xfId="0" applyNumberFormat="1" applyFont="1" applyBorder="1" applyAlignment="1">
      <alignment horizontal="right" vertical="center" indent="1"/>
    </xf>
    <xf numFmtId="5" fontId="5" fillId="0" borderId="25" xfId="0" applyNumberFormat="1" applyFont="1" applyBorder="1" applyAlignment="1">
      <alignment horizontal="right" vertical="center"/>
    </xf>
    <xf numFmtId="5" fontId="5" fillId="7" borderId="25" xfId="0" applyNumberFormat="1" applyFont="1" applyFill="1" applyBorder="1" applyAlignment="1">
      <alignment horizontal="right" vertical="center"/>
    </xf>
    <xf numFmtId="5" fontId="5" fillId="7" borderId="26" xfId="0" applyNumberFormat="1" applyFont="1" applyFill="1" applyBorder="1" applyAlignment="1">
      <alignment horizontal="right" vertical="center"/>
    </xf>
    <xf numFmtId="186" fontId="5" fillId="0" borderId="29" xfId="0" applyNumberFormat="1" applyFont="1" applyBorder="1" applyAlignment="1">
      <alignment horizontal="center" vertical="center"/>
    </xf>
    <xf numFmtId="186" fontId="5" fillId="0" borderId="30" xfId="0" applyNumberFormat="1" applyFont="1" applyBorder="1" applyAlignment="1">
      <alignment horizontal="center" vertical="center"/>
    </xf>
    <xf numFmtId="5" fontId="5" fillId="0" borderId="30" xfId="0" applyNumberFormat="1" applyFont="1" applyBorder="1" applyAlignment="1">
      <alignment horizontal="right" vertical="center"/>
    </xf>
    <xf numFmtId="5" fontId="5" fillId="0" borderId="31" xfId="0" applyNumberFormat="1" applyFont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5" fontId="6" fillId="8" borderId="27" xfId="0" applyNumberFormat="1" applyFont="1" applyFill="1" applyBorder="1">
      <alignment vertical="center"/>
    </xf>
    <xf numFmtId="5" fontId="6" fillId="8" borderId="110" xfId="0" applyNumberFormat="1" applyFont="1" applyFill="1" applyBorder="1">
      <alignment vertical="center"/>
    </xf>
    <xf numFmtId="0" fontId="6" fillId="0" borderId="101" xfId="0" applyFont="1" applyBorder="1" applyAlignment="1">
      <alignment horizontal="left" vertical="center" shrinkToFit="1"/>
    </xf>
    <xf numFmtId="0" fontId="6" fillId="0" borderId="97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center" vertical="center" shrinkToFit="1"/>
    </xf>
    <xf numFmtId="177" fontId="2" fillId="0" borderId="92" xfId="0" applyNumberFormat="1" applyFont="1" applyBorder="1" applyAlignment="1">
      <alignment horizontal="right"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177" fontId="2" fillId="0" borderId="95" xfId="0" applyNumberFormat="1" applyFont="1" applyBorder="1" applyAlignment="1">
      <alignment horizontal="right" vertical="center" shrinkToFit="1"/>
    </xf>
    <xf numFmtId="187" fontId="2" fillId="0" borderId="92" xfId="0" applyNumberFormat="1" applyFont="1" applyBorder="1" applyAlignment="1">
      <alignment horizontal="right" vertical="center" shrinkToFit="1"/>
    </xf>
    <xf numFmtId="187" fontId="2" fillId="0" borderId="23" xfId="0" applyNumberFormat="1" applyFont="1" applyBorder="1" applyAlignment="1">
      <alignment horizontal="right" vertical="center" shrinkToFit="1"/>
    </xf>
    <xf numFmtId="0" fontId="7" fillId="0" borderId="4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178" fontId="5" fillId="0" borderId="101" xfId="0" applyNumberFormat="1" applyFont="1" applyBorder="1" applyAlignment="1">
      <alignment horizontal="right" vertical="center" wrapText="1" shrinkToFit="1"/>
    </xf>
    <xf numFmtId="178" fontId="5" fillId="0" borderId="97" xfId="0" applyNumberFormat="1" applyFont="1" applyBorder="1" applyAlignment="1">
      <alignment horizontal="right" vertical="center" wrapText="1" shrinkToFit="1"/>
    </xf>
    <xf numFmtId="178" fontId="5" fillId="0" borderId="4" xfId="0" applyNumberFormat="1" applyFont="1" applyBorder="1" applyAlignment="1">
      <alignment horizontal="right" vertical="center" wrapText="1" shrinkToFit="1"/>
    </xf>
    <xf numFmtId="178" fontId="5" fillId="0" borderId="5" xfId="0" applyNumberFormat="1" applyFont="1" applyBorder="1" applyAlignment="1">
      <alignment horizontal="right" vertical="center" wrapText="1" shrinkToFit="1"/>
    </xf>
    <xf numFmtId="0" fontId="27" fillId="0" borderId="42" xfId="0" applyFont="1" applyBorder="1" applyAlignment="1">
      <alignment horizontal="left" vertical="center" shrinkToFit="1"/>
    </xf>
    <xf numFmtId="0" fontId="27" fillId="0" borderId="43" xfId="0" applyFont="1" applyBorder="1" applyAlignment="1">
      <alignment horizontal="left" vertical="center" shrinkToFit="1"/>
    </xf>
    <xf numFmtId="0" fontId="27" fillId="0" borderId="44" xfId="0" applyFont="1" applyBorder="1" applyAlignment="1">
      <alignment horizontal="left" vertical="center" shrinkToFit="1"/>
    </xf>
    <xf numFmtId="0" fontId="7" fillId="0" borderId="72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41" fillId="0" borderId="29" xfId="0" applyFont="1" applyBorder="1" applyAlignment="1">
      <alignment horizontal="center" vertical="center" wrapText="1" shrinkToFit="1"/>
    </xf>
    <xf numFmtId="0" fontId="41" fillId="0" borderId="30" xfId="0" applyFont="1" applyBorder="1" applyAlignment="1">
      <alignment horizontal="center" vertical="center" shrinkToFit="1"/>
    </xf>
    <xf numFmtId="0" fontId="41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87" fontId="2" fillId="0" borderId="95" xfId="0" applyNumberFormat="1" applyFont="1" applyBorder="1" applyAlignment="1">
      <alignment horizontal="right" vertical="center" shrinkToFit="1"/>
    </xf>
    <xf numFmtId="0" fontId="32" fillId="0" borderId="79" xfId="6" applyFont="1" applyBorder="1" applyAlignment="1">
      <alignment horizontal="distributed" vertical="center"/>
    </xf>
    <xf numFmtId="0" fontId="20" fillId="0" borderId="57" xfId="6" applyFont="1" applyBorder="1" applyAlignment="1">
      <alignment horizontal="center" vertical="center"/>
    </xf>
    <xf numFmtId="0" fontId="20" fillId="0" borderId="68" xfId="6" applyFont="1" applyBorder="1" applyAlignment="1">
      <alignment horizontal="center" vertical="center"/>
    </xf>
    <xf numFmtId="0" fontId="20" fillId="0" borderId="55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9" xfId="6" applyFont="1" applyBorder="1" applyAlignment="1">
      <alignment horizontal="center" vertical="center"/>
    </xf>
    <xf numFmtId="0" fontId="20" fillId="0" borderId="70" xfId="6" applyFont="1" applyBorder="1" applyAlignment="1">
      <alignment horizontal="center" vertical="center"/>
    </xf>
    <xf numFmtId="0" fontId="20" fillId="0" borderId="71" xfId="6" applyFont="1" applyBorder="1" applyAlignment="1">
      <alignment horizontal="center" vertical="center"/>
    </xf>
    <xf numFmtId="0" fontId="20" fillId="0" borderId="63" xfId="6" applyFont="1" applyBorder="1" applyAlignment="1">
      <alignment horizontal="center" vertical="center"/>
    </xf>
    <xf numFmtId="0" fontId="20" fillId="0" borderId="7" xfId="6" applyFont="1" applyBorder="1" applyAlignment="1">
      <alignment horizontal="center" vertical="center"/>
    </xf>
    <xf numFmtId="0" fontId="20" fillId="0" borderId="76" xfId="6" applyFont="1" applyBorder="1" applyAlignment="1">
      <alignment horizontal="center" vertical="center"/>
    </xf>
    <xf numFmtId="0" fontId="20" fillId="0" borderId="54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6" fillId="0" borderId="58" xfId="6" applyFont="1" applyBorder="1" applyAlignment="1">
      <alignment horizontal="center" wrapText="1"/>
    </xf>
    <xf numFmtId="0" fontId="26" fillId="0" borderId="61" xfId="6" applyFont="1" applyBorder="1" applyAlignment="1">
      <alignment horizontal="center" wrapText="1"/>
    </xf>
    <xf numFmtId="0" fontId="26" fillId="0" borderId="74" xfId="6" applyFont="1" applyBorder="1" applyAlignment="1">
      <alignment horizontal="center" wrapText="1"/>
    </xf>
    <xf numFmtId="9" fontId="26" fillId="2" borderId="8" xfId="6" applyNumberFormat="1" applyFont="1" applyFill="1" applyBorder="1" applyAlignment="1">
      <alignment horizontal="left" wrapText="1"/>
    </xf>
    <xf numFmtId="9" fontId="26" fillId="2" borderId="75" xfId="6" applyNumberFormat="1" applyFont="1" applyFill="1" applyBorder="1" applyAlignment="1">
      <alignment horizontal="left" wrapText="1"/>
    </xf>
    <xf numFmtId="0" fontId="34" fillId="0" borderId="66" xfId="6" applyFont="1" applyBorder="1" applyAlignment="1">
      <alignment horizontal="right"/>
    </xf>
    <xf numFmtId="0" fontId="34" fillId="0" borderId="8" xfId="6" applyFont="1" applyBorder="1" applyAlignment="1">
      <alignment horizontal="right"/>
    </xf>
    <xf numFmtId="183" fontId="23" fillId="0" borderId="0" xfId="6" applyNumberFormat="1" applyFont="1" applyAlignment="1">
      <alignment horizontal="right" vertical="center" shrinkToFit="1"/>
    </xf>
    <xf numFmtId="0" fontId="26" fillId="0" borderId="66" xfId="6" applyFont="1" applyBorder="1" applyAlignment="1">
      <alignment horizontal="center" wrapText="1"/>
    </xf>
    <xf numFmtId="0" fontId="26" fillId="0" borderId="8" xfId="6" applyFont="1" applyBorder="1" applyAlignment="1">
      <alignment horizontal="center" wrapText="1"/>
    </xf>
    <xf numFmtId="0" fontId="26" fillId="0" borderId="75" xfId="6" applyFont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49" fontId="6" fillId="2" borderId="36" xfId="0" applyNumberFormat="1" applyFont="1" applyFill="1" applyBorder="1" applyAlignment="1">
      <alignment horizontal="center" vertical="center" shrinkToFit="1"/>
    </xf>
    <xf numFmtId="49" fontId="6" fillId="2" borderId="37" xfId="0" applyNumberFormat="1" applyFont="1" applyFill="1" applyBorder="1" applyAlignment="1">
      <alignment horizontal="center" vertical="center" shrinkToFit="1"/>
    </xf>
    <xf numFmtId="49" fontId="6" fillId="2" borderId="37" xfId="0" applyNumberFormat="1" applyFont="1" applyFill="1" applyBorder="1" applyAlignment="1">
      <alignment horizontal="left" vertical="center" shrinkToFit="1"/>
    </xf>
    <xf numFmtId="49" fontId="6" fillId="2" borderId="35" xfId="0" applyNumberFormat="1" applyFont="1" applyFill="1" applyBorder="1" applyAlignment="1">
      <alignment horizontal="left" vertical="center" shrinkToFit="1"/>
    </xf>
    <xf numFmtId="0" fontId="2" fillId="5" borderId="7" xfId="0" applyFont="1" applyFill="1" applyBorder="1">
      <alignment vertical="center"/>
    </xf>
    <xf numFmtId="5" fontId="8" fillId="3" borderId="2" xfId="0" applyNumberFormat="1" applyFont="1" applyFill="1" applyBorder="1" applyAlignment="1">
      <alignment vertical="center" shrinkToFit="1"/>
    </xf>
    <xf numFmtId="5" fontId="8" fillId="3" borderId="3" xfId="0" applyNumberFormat="1" applyFont="1" applyFill="1" applyBorder="1" applyAlignment="1">
      <alignment vertical="center" shrinkToFit="1"/>
    </xf>
    <xf numFmtId="5" fontId="8" fillId="3" borderId="0" xfId="0" applyNumberFormat="1" applyFont="1" applyFill="1" applyAlignment="1">
      <alignment vertical="center" shrinkToFit="1"/>
    </xf>
    <xf numFmtId="5" fontId="8" fillId="3" borderId="46" xfId="0" applyNumberFormat="1" applyFont="1" applyFill="1" applyBorder="1" applyAlignment="1">
      <alignment vertical="center" shrinkToFit="1"/>
    </xf>
    <xf numFmtId="5" fontId="8" fillId="3" borderId="5" xfId="0" applyNumberFormat="1" applyFont="1" applyFill="1" applyBorder="1" applyAlignment="1">
      <alignment vertical="center" shrinkToFit="1"/>
    </xf>
    <xf numFmtId="5" fontId="8" fillId="3" borderId="6" xfId="0" applyNumberFormat="1" applyFont="1" applyFill="1" applyBorder="1" applyAlignment="1">
      <alignment vertical="center" shrinkToFit="1"/>
    </xf>
    <xf numFmtId="180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vertical="center" shrinkToFit="1"/>
    </xf>
    <xf numFmtId="49" fontId="6" fillId="2" borderId="46" xfId="0" applyNumberFormat="1" applyFont="1" applyFill="1" applyBorder="1" applyAlignment="1">
      <alignment vertical="center" shrinkToFit="1"/>
    </xf>
    <xf numFmtId="0" fontId="7" fillId="2" borderId="52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53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176" fontId="6" fillId="2" borderId="36" xfId="0" applyNumberFormat="1" applyFont="1" applyFill="1" applyBorder="1" applyAlignment="1">
      <alignment horizontal="center" vertical="center" shrinkToFit="1"/>
    </xf>
    <xf numFmtId="176" fontId="6" fillId="2" borderId="37" xfId="0" applyNumberFormat="1" applyFont="1" applyFill="1" applyBorder="1" applyAlignment="1">
      <alignment horizontal="center" vertical="center" shrinkToFit="1"/>
    </xf>
    <xf numFmtId="176" fontId="6" fillId="2" borderId="35" xfId="0" applyNumberFormat="1" applyFont="1" applyFill="1" applyBorder="1" applyAlignment="1">
      <alignment horizontal="center" vertical="center" shrinkToFit="1"/>
    </xf>
    <xf numFmtId="49" fontId="2" fillId="2" borderId="8" xfId="8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6" fillId="2" borderId="4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shrinkToFit="1"/>
    </xf>
    <xf numFmtId="49" fontId="43" fillId="2" borderId="8" xfId="8" applyNumberFormat="1" applyFont="1" applyFill="1" applyBorder="1" applyAlignment="1">
      <alignment horizontal="left" vertical="center" shrinkToFit="1"/>
    </xf>
    <xf numFmtId="49" fontId="6" fillId="2" borderId="8" xfId="0" applyNumberFormat="1" applyFont="1" applyFill="1" applyBorder="1" applyAlignment="1">
      <alignment horizontal="left" vertical="center" shrinkToFit="1"/>
    </xf>
    <xf numFmtId="49" fontId="6" fillId="2" borderId="12" xfId="0" applyNumberFormat="1" applyFont="1" applyFill="1" applyBorder="1" applyAlignment="1">
      <alignment horizontal="left" vertical="center" shrinkToFit="1"/>
    </xf>
    <xf numFmtId="181" fontId="6" fillId="2" borderId="17" xfId="0" applyNumberFormat="1" applyFont="1" applyFill="1" applyBorder="1" applyAlignment="1">
      <alignment vertical="center" shrinkToFit="1"/>
    </xf>
    <xf numFmtId="181" fontId="6" fillId="2" borderId="8" xfId="0" applyNumberFormat="1" applyFont="1" applyFill="1" applyBorder="1" applyAlignment="1">
      <alignment vertical="center" shrinkToFit="1"/>
    </xf>
    <xf numFmtId="181" fontId="6" fillId="2" borderId="12" xfId="0" applyNumberFormat="1" applyFont="1" applyFill="1" applyBorder="1" applyAlignment="1">
      <alignment vertical="center" shrinkToFit="1"/>
    </xf>
    <xf numFmtId="49" fontId="5" fillId="2" borderId="0" xfId="0" applyNumberFormat="1" applyFont="1" applyFill="1" applyAlignment="1">
      <alignment horizontal="center" vertical="center"/>
    </xf>
    <xf numFmtId="184" fontId="6" fillId="2" borderId="16" xfId="0" applyNumberFormat="1" applyFont="1" applyFill="1" applyBorder="1" applyAlignment="1">
      <alignment vertical="center" shrinkToFit="1"/>
    </xf>
    <xf numFmtId="184" fontId="6" fillId="2" borderId="7" xfId="0" applyNumberFormat="1" applyFont="1" applyFill="1" applyBorder="1" applyAlignment="1">
      <alignment vertical="center" shrinkToFit="1"/>
    </xf>
    <xf numFmtId="184" fontId="6" fillId="2" borderId="10" xfId="0" applyNumberFormat="1" applyFont="1" applyFill="1" applyBorder="1" applyAlignment="1">
      <alignment vertical="center" shrinkToFit="1"/>
    </xf>
    <xf numFmtId="49" fontId="5" fillId="2" borderId="11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 shrinkToFit="1"/>
    </xf>
    <xf numFmtId="49" fontId="5" fillId="2" borderId="8" xfId="0" applyNumberFormat="1" applyFont="1" applyFill="1" applyBorder="1" applyAlignment="1">
      <alignment horizontal="center" vertical="center"/>
    </xf>
    <xf numFmtId="184" fontId="6" fillId="2" borderId="17" xfId="0" applyNumberFormat="1" applyFont="1" applyFill="1" applyBorder="1" applyAlignment="1">
      <alignment vertical="center" shrinkToFit="1"/>
    </xf>
    <xf numFmtId="184" fontId="6" fillId="2" borderId="8" xfId="0" applyNumberFormat="1" applyFont="1" applyFill="1" applyBorder="1" applyAlignment="1">
      <alignment vertical="center" shrinkToFit="1"/>
    </xf>
    <xf numFmtId="184" fontId="6" fillId="2" borderId="12" xfId="0" applyNumberFormat="1" applyFont="1" applyFill="1" applyBorder="1" applyAlignment="1">
      <alignment vertical="center" shrinkToFit="1"/>
    </xf>
    <xf numFmtId="49" fontId="5" fillId="2" borderId="45" xfId="0" applyNumberFormat="1" applyFont="1" applyFill="1" applyBorder="1" applyAlignment="1">
      <alignment vertical="center" shrinkToFit="1"/>
    </xf>
    <xf numFmtId="49" fontId="5" fillId="2" borderId="0" xfId="0" applyNumberFormat="1" applyFont="1" applyFill="1" applyAlignment="1">
      <alignment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181" fontId="6" fillId="3" borderId="18" xfId="0" applyNumberFormat="1" applyFont="1" applyFill="1" applyBorder="1" applyAlignment="1">
      <alignment vertical="center" shrinkToFit="1"/>
    </xf>
    <xf numFmtId="181" fontId="6" fillId="3" borderId="14" xfId="0" applyNumberFormat="1" applyFont="1" applyFill="1" applyBorder="1" applyAlignment="1">
      <alignment vertical="center" shrinkToFit="1"/>
    </xf>
    <xf numFmtId="181" fontId="6" fillId="3" borderId="15" xfId="0" applyNumberFormat="1" applyFont="1" applyFill="1" applyBorder="1" applyAlignment="1">
      <alignment vertical="center" shrinkToFit="1"/>
    </xf>
    <xf numFmtId="49" fontId="3" fillId="2" borderId="14" xfId="0" applyNumberFormat="1" applyFont="1" applyFill="1" applyBorder="1" applyAlignment="1">
      <alignment horizontal="left" vertical="center" shrinkToFit="1"/>
    </xf>
    <xf numFmtId="49" fontId="3" fillId="2" borderId="15" xfId="0" applyNumberFormat="1" applyFont="1" applyFill="1" applyBorder="1" applyAlignment="1">
      <alignment horizontal="left" vertical="center" shrinkToFit="1"/>
    </xf>
    <xf numFmtId="184" fontId="6" fillId="3" borderId="17" xfId="0" applyNumberFormat="1" applyFont="1" applyFill="1" applyBorder="1" applyAlignment="1">
      <alignment horizontal="right" vertical="center" shrinkToFit="1"/>
    </xf>
    <xf numFmtId="184" fontId="6" fillId="3" borderId="8" xfId="0" applyNumberFormat="1" applyFont="1" applyFill="1" applyBorder="1" applyAlignment="1">
      <alignment horizontal="right" vertical="center" shrinkToFit="1"/>
    </xf>
    <xf numFmtId="184" fontId="6" fillId="3" borderId="12" xfId="0" applyNumberFormat="1" applyFont="1" applyFill="1" applyBorder="1" applyAlignment="1">
      <alignment horizontal="right" vertical="center" shrinkToFit="1"/>
    </xf>
    <xf numFmtId="0" fontId="6" fillId="2" borderId="49" xfId="0" applyFont="1" applyFill="1" applyBorder="1" applyAlignment="1">
      <alignment horizontal="left" vertical="center" shrinkToFit="1"/>
    </xf>
    <xf numFmtId="0" fontId="6" fillId="2" borderId="50" xfId="0" applyFont="1" applyFill="1" applyBorder="1" applyAlignment="1">
      <alignment horizontal="left" vertical="center" shrinkToFit="1"/>
    </xf>
    <xf numFmtId="0" fontId="6" fillId="2" borderId="51" xfId="0" applyFont="1" applyFill="1" applyBorder="1" applyAlignment="1">
      <alignment horizontal="left" vertical="center" shrinkToFit="1"/>
    </xf>
    <xf numFmtId="177" fontId="2" fillId="2" borderId="109" xfId="0" applyNumberFormat="1" applyFont="1" applyFill="1" applyBorder="1" applyAlignment="1">
      <alignment horizontal="right" vertical="center" shrinkToFit="1"/>
    </xf>
    <xf numFmtId="177" fontId="2" fillId="2" borderId="51" xfId="0" applyNumberFormat="1" applyFont="1" applyFill="1" applyBorder="1" applyAlignment="1">
      <alignment horizontal="right" vertical="center" shrinkToFit="1"/>
    </xf>
    <xf numFmtId="187" fontId="2" fillId="2" borderId="92" xfId="0" applyNumberFormat="1" applyFont="1" applyFill="1" applyBorder="1" applyAlignment="1">
      <alignment horizontal="right" vertical="center" shrinkToFit="1"/>
    </xf>
    <xf numFmtId="5" fontId="6" fillId="2" borderId="92" xfId="0" applyNumberFormat="1" applyFont="1" applyFill="1" applyBorder="1" applyAlignment="1">
      <alignment vertical="center" shrinkToFit="1"/>
    </xf>
    <xf numFmtId="9" fontId="2" fillId="2" borderId="92" xfId="0" applyNumberFormat="1" applyFont="1" applyFill="1" applyBorder="1" applyAlignment="1">
      <alignment horizontal="center" vertical="center" shrinkToFit="1"/>
    </xf>
    <xf numFmtId="9" fontId="2" fillId="2" borderId="93" xfId="0" applyNumberFormat="1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177" fontId="2" fillId="2" borderId="23" xfId="0" applyNumberFormat="1" applyFont="1" applyFill="1" applyBorder="1" applyAlignment="1">
      <alignment horizontal="right" vertical="center" shrinkToFit="1"/>
    </xf>
    <xf numFmtId="187" fontId="2" fillId="2" borderId="23" xfId="0" applyNumberFormat="1" applyFont="1" applyFill="1" applyBorder="1" applyAlignment="1">
      <alignment horizontal="right" vertical="center" shrinkToFit="1"/>
    </xf>
    <xf numFmtId="5" fontId="6" fillId="2" borderId="23" xfId="0" applyNumberFormat="1" applyFont="1" applyFill="1" applyBorder="1" applyAlignment="1">
      <alignment vertical="center" shrinkToFit="1"/>
    </xf>
    <xf numFmtId="9" fontId="2" fillId="2" borderId="23" xfId="0" applyNumberFormat="1" applyFont="1" applyFill="1" applyBorder="1" applyAlignment="1">
      <alignment horizontal="center" vertical="center" shrinkToFit="1"/>
    </xf>
    <xf numFmtId="9" fontId="2" fillId="2" borderId="24" xfId="0" applyNumberFormat="1" applyFont="1" applyFill="1" applyBorder="1" applyAlignment="1">
      <alignment horizontal="center" vertical="center" shrinkToFit="1"/>
    </xf>
    <xf numFmtId="0" fontId="6" fillId="2" borderId="101" xfId="0" applyFont="1" applyFill="1" applyBorder="1" applyAlignment="1">
      <alignment horizontal="left" vertical="center" shrinkToFit="1"/>
    </xf>
    <xf numFmtId="0" fontId="6" fillId="2" borderId="97" xfId="0" applyFont="1" applyFill="1" applyBorder="1" applyAlignment="1">
      <alignment horizontal="left" vertical="center" shrinkToFit="1"/>
    </xf>
    <xf numFmtId="177" fontId="2" fillId="2" borderId="95" xfId="0" applyNumberFormat="1" applyFont="1" applyFill="1" applyBorder="1" applyAlignment="1">
      <alignment horizontal="right" vertical="center" shrinkToFit="1"/>
    </xf>
    <xf numFmtId="187" fontId="2" fillId="2" borderId="95" xfId="0" applyNumberFormat="1" applyFont="1" applyFill="1" applyBorder="1" applyAlignment="1">
      <alignment horizontal="right" vertical="center" shrinkToFit="1"/>
    </xf>
    <xf numFmtId="5" fontId="6" fillId="2" borderId="95" xfId="0" applyNumberFormat="1" applyFont="1" applyFill="1" applyBorder="1" applyAlignment="1">
      <alignment vertical="center" shrinkToFit="1"/>
    </xf>
    <xf numFmtId="9" fontId="2" fillId="2" borderId="95" xfId="0" applyNumberFormat="1" applyFont="1" applyFill="1" applyBorder="1" applyAlignment="1">
      <alignment horizontal="center" vertical="center" shrinkToFit="1"/>
    </xf>
    <xf numFmtId="9" fontId="2" fillId="2" borderId="96" xfId="0" applyNumberFormat="1" applyFont="1" applyFill="1" applyBorder="1" applyAlignment="1">
      <alignment horizontal="center" vertical="center" shrinkToFit="1"/>
    </xf>
    <xf numFmtId="5" fontId="6" fillId="3" borderId="109" xfId="0" applyNumberFormat="1" applyFont="1" applyFill="1" applyBorder="1">
      <alignment vertical="center"/>
    </xf>
    <xf numFmtId="5" fontId="6" fillId="3" borderId="50" xfId="0" applyNumberFormat="1" applyFont="1" applyFill="1" applyBorder="1">
      <alignment vertical="center"/>
    </xf>
    <xf numFmtId="0" fontId="2" fillId="3" borderId="50" xfId="0" applyFont="1" applyFill="1" applyBorder="1">
      <alignment vertical="center"/>
    </xf>
    <xf numFmtId="0" fontId="2" fillId="3" borderId="111" xfId="0" applyFont="1" applyFill="1" applyBorder="1">
      <alignment vertical="center"/>
    </xf>
    <xf numFmtId="5" fontId="5" fillId="3" borderId="30" xfId="0" applyNumberFormat="1" applyFont="1" applyFill="1" applyBorder="1" applyAlignment="1">
      <alignment horizontal="right" vertical="center"/>
    </xf>
    <xf numFmtId="5" fontId="5" fillId="3" borderId="31" xfId="0" applyNumberFormat="1" applyFont="1" applyFill="1" applyBorder="1" applyAlignment="1">
      <alignment horizontal="right" vertical="center"/>
    </xf>
    <xf numFmtId="5" fontId="6" fillId="3" borderId="27" xfId="0" applyNumberFormat="1" applyFont="1" applyFill="1" applyBorder="1">
      <alignment vertical="center"/>
    </xf>
    <xf numFmtId="5" fontId="6" fillId="3" borderId="110" xfId="0" applyNumberFormat="1" applyFont="1" applyFill="1" applyBorder="1">
      <alignment vertical="center"/>
    </xf>
    <xf numFmtId="0" fontId="2" fillId="3" borderId="108" xfId="0" applyFont="1" applyFill="1" applyBorder="1">
      <alignment vertical="center"/>
    </xf>
    <xf numFmtId="0" fontId="2" fillId="3" borderId="28" xfId="0" applyFont="1" applyFill="1" applyBorder="1">
      <alignment vertical="center"/>
    </xf>
    <xf numFmtId="5" fontId="5" fillId="3" borderId="23" xfId="0" applyNumberFormat="1" applyFont="1" applyFill="1" applyBorder="1" applyAlignment="1">
      <alignment horizontal="right" vertical="center"/>
    </xf>
    <xf numFmtId="5" fontId="5" fillId="3" borderId="24" xfId="0" applyNumberFormat="1" applyFont="1" applyFill="1" applyBorder="1" applyAlignment="1">
      <alignment horizontal="right" vertical="center"/>
    </xf>
    <xf numFmtId="5" fontId="6" fillId="3" borderId="92" xfId="0" applyNumberFormat="1" applyFont="1" applyFill="1" applyBorder="1">
      <alignment vertical="center"/>
    </xf>
    <xf numFmtId="5" fontId="6" fillId="3" borderId="25" xfId="0" applyNumberFormat="1" applyFont="1" applyFill="1" applyBorder="1">
      <alignment vertical="center"/>
    </xf>
    <xf numFmtId="5" fontId="6" fillId="3" borderId="18" xfId="0" applyNumberFormat="1" applyFont="1" applyFill="1" applyBorder="1">
      <alignment vertical="center"/>
    </xf>
    <xf numFmtId="0" fontId="2" fillId="3" borderId="51" xfId="0" applyFont="1" applyFill="1" applyBorder="1">
      <alignment vertical="center"/>
    </xf>
    <xf numFmtId="0" fontId="2" fillId="3" borderId="93" xfId="0" applyFont="1" applyFill="1" applyBorder="1">
      <alignment vertical="center"/>
    </xf>
    <xf numFmtId="0" fontId="2" fillId="3" borderId="73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7" fillId="5" borderId="72" xfId="0" applyFont="1" applyFill="1" applyBorder="1" applyAlignment="1">
      <alignment horizontal="right" vertical="center"/>
    </xf>
    <xf numFmtId="0" fontId="7" fillId="5" borderId="38" xfId="0" applyFont="1" applyFill="1" applyBorder="1" applyAlignment="1">
      <alignment horizontal="right" vertical="center"/>
    </xf>
    <xf numFmtId="0" fontId="7" fillId="5" borderId="40" xfId="0" applyFont="1" applyFill="1" applyBorder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0" fontId="7" fillId="5" borderId="42" xfId="0" applyFont="1" applyFill="1" applyBorder="1" applyAlignment="1">
      <alignment horizontal="right" vertical="center"/>
    </xf>
    <xf numFmtId="0" fontId="7" fillId="5" borderId="43" xfId="0" applyFont="1" applyFill="1" applyBorder="1" applyAlignment="1">
      <alignment horizontal="right" vertical="center"/>
    </xf>
    <xf numFmtId="0" fontId="29" fillId="0" borderId="36" xfId="0" applyFont="1" applyBorder="1" applyAlignment="1">
      <alignment vertical="center" shrinkToFit="1"/>
    </xf>
    <xf numFmtId="0" fontId="29" fillId="0" borderId="37" xfId="0" applyFont="1" applyBorder="1" applyAlignment="1">
      <alignment vertical="center" shrinkToFit="1"/>
    </xf>
    <xf numFmtId="0" fontId="29" fillId="0" borderId="35" xfId="0" applyFont="1" applyBorder="1" applyAlignment="1">
      <alignment vertical="center" shrinkToFit="1"/>
    </xf>
    <xf numFmtId="0" fontId="31" fillId="5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5" fontId="5" fillId="3" borderId="25" xfId="0" applyNumberFormat="1" applyFont="1" applyFill="1" applyBorder="1" applyAlignment="1">
      <alignment horizontal="right" vertical="center"/>
    </xf>
    <xf numFmtId="0" fontId="27" fillId="5" borderId="42" xfId="0" applyFont="1" applyFill="1" applyBorder="1" applyAlignment="1">
      <alignment horizontal="left" vertical="center" shrinkToFit="1"/>
    </xf>
    <xf numFmtId="0" fontId="27" fillId="5" borderId="43" xfId="0" applyFont="1" applyFill="1" applyBorder="1" applyAlignment="1">
      <alignment horizontal="left" vertical="center" shrinkToFit="1"/>
    </xf>
    <xf numFmtId="0" fontId="27" fillId="5" borderId="44" xfId="0" applyFont="1" applyFill="1" applyBorder="1" applyAlignment="1">
      <alignment horizontal="left" vertical="center" shrinkToFit="1"/>
    </xf>
    <xf numFmtId="178" fontId="6" fillId="0" borderId="4" xfId="0" applyNumberFormat="1" applyFont="1" applyBorder="1" applyAlignment="1">
      <alignment horizontal="right" vertical="center" wrapText="1" shrinkToFit="1"/>
    </xf>
    <xf numFmtId="178" fontId="6" fillId="0" borderId="5" xfId="0" applyNumberFormat="1" applyFont="1" applyBorder="1" applyAlignment="1">
      <alignment horizontal="right" vertical="center" wrapText="1" shrinkToFit="1"/>
    </xf>
    <xf numFmtId="178" fontId="6" fillId="0" borderId="101" xfId="0" applyNumberFormat="1" applyFont="1" applyBorder="1" applyAlignment="1">
      <alignment horizontal="right" vertical="center" wrapText="1" shrinkToFit="1"/>
    </xf>
    <xf numFmtId="178" fontId="6" fillId="0" borderId="97" xfId="0" applyNumberFormat="1" applyFont="1" applyBorder="1" applyAlignment="1">
      <alignment horizontal="right" vertical="center" wrapText="1" shrinkToFit="1"/>
    </xf>
    <xf numFmtId="0" fontId="44" fillId="0" borderId="0" xfId="0" applyFont="1">
      <alignment vertical="center"/>
    </xf>
    <xf numFmtId="0" fontId="33" fillId="6" borderId="0" xfId="6" applyFont="1" applyFill="1" applyAlignment="1">
      <alignment horizontal="center" vertical="center"/>
    </xf>
    <xf numFmtId="0" fontId="20" fillId="0" borderId="80" xfId="6" applyFont="1" applyBorder="1" applyAlignment="1">
      <alignment horizontal="center" vertical="center"/>
    </xf>
    <xf numFmtId="0" fontId="20" fillId="0" borderId="81" xfId="6" applyFont="1" applyBorder="1" applyAlignment="1">
      <alignment horizontal="center" vertical="center"/>
    </xf>
    <xf numFmtId="0" fontId="37" fillId="0" borderId="0" xfId="6" applyFont="1" applyAlignment="1">
      <alignment vertical="top"/>
    </xf>
    <xf numFmtId="0" fontId="36" fillId="0" borderId="87" xfId="6" applyFont="1" applyBorder="1" applyAlignment="1">
      <alignment vertical="top" wrapText="1"/>
    </xf>
    <xf numFmtId="0" fontId="36" fillId="0" borderId="0" xfId="6" applyFont="1" applyAlignment="1">
      <alignment vertical="top" wrapText="1"/>
    </xf>
    <xf numFmtId="0" fontId="36" fillId="0" borderId="88" xfId="6" applyFont="1" applyBorder="1" applyAlignment="1">
      <alignment vertical="top" wrapText="1"/>
    </xf>
    <xf numFmtId="0" fontId="36" fillId="0" borderId="89" xfId="6" applyFont="1" applyBorder="1" applyAlignment="1">
      <alignment vertical="top" wrapText="1"/>
    </xf>
    <xf numFmtId="0" fontId="36" fillId="0" borderId="90" xfId="6" applyFont="1" applyBorder="1" applyAlignment="1">
      <alignment vertical="top" wrapText="1"/>
    </xf>
    <xf numFmtId="0" fontId="36" fillId="0" borderId="91" xfId="6" applyFont="1" applyBorder="1" applyAlignment="1">
      <alignment vertical="top" wrapText="1"/>
    </xf>
    <xf numFmtId="0" fontId="37" fillId="0" borderId="0" xfId="6" applyFont="1" applyAlignment="1">
      <alignment vertical="top" wrapText="1"/>
    </xf>
  </cellXfs>
  <cellStyles count="9">
    <cellStyle name="ハイパーリンク" xfId="8" builtinId="8"/>
    <cellStyle name="桁区切り 2" xfId="2" xr:uid="{00000000-0005-0000-0000-000000000000}"/>
    <cellStyle name="桁区切り 3" xfId="7" xr:uid="{00000000-0005-0000-0000-000001000000}"/>
    <cellStyle name="桁区切り 6" xfId="3" xr:uid="{00000000-0005-0000-0000-000002000000}"/>
    <cellStyle name="桁区切り 6 2" xfId="4" xr:uid="{00000000-0005-0000-0000-000003000000}"/>
    <cellStyle name="標準" xfId="0" builtinId="0"/>
    <cellStyle name="標準 2" xfId="1" xr:uid="{00000000-0005-0000-0000-000005000000}"/>
    <cellStyle name="標準 3" xfId="6" xr:uid="{00000000-0005-0000-0000-000006000000}"/>
    <cellStyle name="標準 6" xfId="5" xr:uid="{00000000-0005-0000-0000-000007000000}"/>
  </cellStyles>
  <dxfs count="0"/>
  <tableStyles count="0" defaultTableStyle="TableStyleMedium2" defaultPivotStyle="PivotStyleLight16"/>
  <colors>
    <mruColors>
      <color rgb="FF66CCFF"/>
      <color rgb="FFCCFFCC"/>
      <color rgb="FFFFFFCC"/>
      <color rgb="FFCCECFF"/>
      <color rgb="FFFFFF99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7.pn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14</xdr:row>
          <xdr:rowOff>241300</xdr:rowOff>
        </xdr:from>
        <xdr:to>
          <xdr:col>20</xdr:col>
          <xdr:colOff>215900</xdr:colOff>
          <xdr:row>16</xdr:row>
          <xdr:rowOff>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127000</xdr:colOff>
          <xdr:row>14</xdr:row>
          <xdr:rowOff>241300</xdr:rowOff>
        </xdr:from>
        <xdr:to>
          <xdr:col>17</xdr:col>
          <xdr:colOff>215900</xdr:colOff>
          <xdr:row>16</xdr:row>
          <xdr:rowOff>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29</xdr:row>
      <xdr:rowOff>38100</xdr:rowOff>
    </xdr:from>
    <xdr:to>
      <xdr:col>28</xdr:col>
      <xdr:colOff>238125</xdr:colOff>
      <xdr:row>30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7035800"/>
          <a:ext cx="6994525" cy="203200"/>
          <a:chOff x="28575" y="7345955"/>
          <a:chExt cx="7153275" cy="4286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85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400300" y="7345955"/>
            <a:ext cx="2400299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/>
              <a:t>※</a:t>
            </a:r>
            <a:r>
              <a:rPr kumimoji="1" lang="ja-JP" altLang="en-US" sz="1100"/>
              <a:t>　下記、関東建創  記入欄 　</a:t>
            </a:r>
            <a:r>
              <a:rPr kumimoji="1" lang="en-US" altLang="ja-JP" sz="1100"/>
              <a:t>※</a:t>
            </a:r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47148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133002</xdr:colOff>
      <xdr:row>40</xdr:row>
      <xdr:rowOff>37137</xdr:rowOff>
    </xdr:from>
    <xdr:to>
      <xdr:col>29</xdr:col>
      <xdr:colOff>833</xdr:colOff>
      <xdr:row>42</xdr:row>
      <xdr:rowOff>247283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7752" y="10581312"/>
          <a:ext cx="3334931" cy="705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40</xdr:row>
      <xdr:rowOff>38100</xdr:rowOff>
    </xdr:from>
    <xdr:to>
      <xdr:col>15</xdr:col>
      <xdr:colOff>112700</xdr:colOff>
      <xdr:row>42</xdr:row>
      <xdr:rowOff>225400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362909"/>
          <a:ext cx="3820906" cy="7035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127000</xdr:colOff>
          <xdr:row>15</xdr:row>
          <xdr:rowOff>0</xdr:rowOff>
        </xdr:from>
        <xdr:to>
          <xdr:col>20</xdr:col>
          <xdr:colOff>215900</xdr:colOff>
          <xdr:row>16</xdr:row>
          <xdr:rowOff>12700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127000</xdr:colOff>
          <xdr:row>15</xdr:row>
          <xdr:rowOff>0</xdr:rowOff>
        </xdr:from>
        <xdr:to>
          <xdr:col>17</xdr:col>
          <xdr:colOff>215900</xdr:colOff>
          <xdr:row>16</xdr:row>
          <xdr:rowOff>12700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1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29</xdr:row>
      <xdr:rowOff>38100</xdr:rowOff>
    </xdr:from>
    <xdr:to>
      <xdr:col>28</xdr:col>
      <xdr:colOff>238125</xdr:colOff>
      <xdr:row>30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7035800"/>
          <a:ext cx="6994525" cy="203200"/>
          <a:chOff x="28575" y="7345955"/>
          <a:chExt cx="7153275" cy="4286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285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2400300" y="7345955"/>
            <a:ext cx="2400299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/>
              <a:t>※</a:t>
            </a:r>
            <a:r>
              <a:rPr kumimoji="1" lang="ja-JP" altLang="en-US" sz="1100"/>
              <a:t>　下記、関東建創  記入欄 　</a:t>
            </a:r>
            <a:r>
              <a:rPr kumimoji="1" lang="en-US" altLang="ja-JP" sz="1100"/>
              <a:t>※</a:t>
            </a:r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47148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133002</xdr:colOff>
      <xdr:row>40</xdr:row>
      <xdr:rowOff>37137</xdr:rowOff>
    </xdr:from>
    <xdr:to>
      <xdr:col>29</xdr:col>
      <xdr:colOff>833</xdr:colOff>
      <xdr:row>42</xdr:row>
      <xdr:rowOff>247283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7752" y="9943137"/>
          <a:ext cx="3334931" cy="705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40</xdr:row>
      <xdr:rowOff>38100</xdr:rowOff>
    </xdr:from>
    <xdr:to>
      <xdr:col>15</xdr:col>
      <xdr:colOff>112700</xdr:colOff>
      <xdr:row>42</xdr:row>
      <xdr:rowOff>225400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9944100"/>
          <a:ext cx="3827450" cy="6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183471" y="0"/>
    <xdr:ext cx="3427320" cy="1053353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3471" y="0"/>
          <a:ext cx="3427320" cy="105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29</xdr:row>
      <xdr:rowOff>38100</xdr:rowOff>
    </xdr:from>
    <xdr:to>
      <xdr:col>47</xdr:col>
      <xdr:colOff>238125</xdr:colOff>
      <xdr:row>30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708293" y="7224441"/>
          <a:ext cx="7176661" cy="209705"/>
          <a:chOff x="28575" y="7345955"/>
          <a:chExt cx="7153275" cy="4286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CxnSpPr/>
        </xdr:nvCxnSpPr>
        <xdr:spPr>
          <a:xfrm>
            <a:off x="285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2400300" y="7345955"/>
            <a:ext cx="2400299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/>
              <a:t>※</a:t>
            </a:r>
            <a:r>
              <a:rPr kumimoji="1" lang="ja-JP" altLang="en-US" sz="1100"/>
              <a:t>　下記、関東建創  記入欄 　</a:t>
            </a:r>
            <a:r>
              <a:rPr kumimoji="1" lang="en-US" altLang="ja-JP" sz="1100"/>
              <a:t>※</a:t>
            </a:r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47148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0</xdr:colOff>
      <xdr:row>40</xdr:row>
      <xdr:rowOff>37137</xdr:rowOff>
    </xdr:from>
    <xdr:to>
      <xdr:col>47</xdr:col>
      <xdr:colOff>233151</xdr:colOff>
      <xdr:row>43</xdr:row>
      <xdr:rowOff>3350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>
          <a:off x="4708293" y="9949332"/>
          <a:ext cx="7171687" cy="709628"/>
          <a:chOff x="4634726" y="9794454"/>
          <a:chExt cx="7063273" cy="698012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15106" y="9794454"/>
            <a:ext cx="3282893" cy="698012"/>
          </a:xfrm>
          <a:prstGeom prst="rect">
            <a:avLst/>
          </a:prstGeom>
          <a:solidFill>
            <a:schemeClr val="bg1">
              <a:lumMod val="75000"/>
              <a:alpha val="0"/>
            </a:schemeClr>
          </a:solidFill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4634726" y="9795417"/>
            <a:ext cx="3771694" cy="675166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900"/>
          </a:p>
        </xdr:txBody>
      </xdr:sp>
    </xdr:grpSp>
    <xdr:clientData/>
  </xdr:twoCellAnchor>
  <xdr:oneCellAnchor>
    <xdr:from>
      <xdr:col>0</xdr:col>
      <xdr:colOff>0</xdr:colOff>
      <xdr:row>5</xdr:row>
      <xdr:rowOff>78288</xdr:rowOff>
    </xdr:from>
    <xdr:ext cx="3672123" cy="1185022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913"/>
          <a:ext cx="3672123" cy="1185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205836" cy="625456"/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5836" cy="62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42</xdr:col>
      <xdr:colOff>238125</xdr:colOff>
      <xdr:row>8</xdr:row>
      <xdr:rowOff>57151</xdr:rowOff>
    </xdr:from>
    <xdr:to>
      <xdr:col>46</xdr:col>
      <xdr:colOff>9525</xdr:colOff>
      <xdr:row>11</xdr:row>
      <xdr:rowOff>65240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10645930" y="2039590"/>
          <a:ext cx="762619" cy="751504"/>
          <a:chOff x="8201025" y="2743200"/>
          <a:chExt cx="800100" cy="876125"/>
        </a:xfrm>
      </xdr:grpSpPr>
      <xdr:sp macro="" textlink="">
        <xdr:nvSpPr>
          <xdr:cNvPr id="11" name="円/楕円 8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8201025" y="2743200"/>
            <a:ext cx="800100" cy="8001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8414732" y="2767831"/>
            <a:ext cx="438150" cy="8514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rgbClr val="FF0000"/>
                </a:solidFill>
              </a:rPr>
              <a:t>社印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127000</xdr:colOff>
          <xdr:row>15</xdr:row>
          <xdr:rowOff>25400</xdr:rowOff>
        </xdr:from>
        <xdr:to>
          <xdr:col>39</xdr:col>
          <xdr:colOff>215900</xdr:colOff>
          <xdr:row>16</xdr:row>
          <xdr:rowOff>38100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3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127000</xdr:colOff>
          <xdr:row>15</xdr:row>
          <xdr:rowOff>25400</xdr:rowOff>
        </xdr:from>
        <xdr:to>
          <xdr:col>36</xdr:col>
          <xdr:colOff>215900</xdr:colOff>
          <xdr:row>16</xdr:row>
          <xdr:rowOff>38100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3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11616</xdr:colOff>
      <xdr:row>14</xdr:row>
      <xdr:rowOff>163895</xdr:rowOff>
    </xdr:from>
    <xdr:ext cx="3821616" cy="2758319"/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6" y="3578956"/>
          <a:ext cx="3821616" cy="2758319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75422</xdr:rowOff>
    </xdr:from>
    <xdr:ext cx="3858564" cy="3744719"/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1611"/>
          <a:ext cx="3858564" cy="3744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41</xdr:col>
      <xdr:colOff>69696</xdr:colOff>
      <xdr:row>17</xdr:row>
      <xdr:rowOff>197468</xdr:rowOff>
    </xdr:from>
    <xdr:to>
      <xdr:col>48</xdr:col>
      <xdr:colOff>34848</xdr:colOff>
      <xdr:row>24</xdr:row>
      <xdr:rowOff>34847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0070946" y="4344328"/>
          <a:ext cx="1672682" cy="1544909"/>
        </a:xfrm>
        <a:prstGeom prst="rect">
          <a:avLst/>
        </a:prstGeom>
        <a:noFill/>
        <a:ln w="31750">
          <a:solidFill>
            <a:srgbClr val="FF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214305</xdr:colOff>
      <xdr:row>18</xdr:row>
      <xdr:rowOff>154533</xdr:rowOff>
    </xdr:from>
    <xdr:to>
      <xdr:col>50</xdr:col>
      <xdr:colOff>161590</xdr:colOff>
      <xdr:row>20</xdr:row>
      <xdr:rowOff>3527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rot="2010347">
          <a:off x="11358555" y="4440783"/>
          <a:ext cx="690235" cy="32524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209085</xdr:colOff>
      <xdr:row>20</xdr:row>
      <xdr:rowOff>104540</xdr:rowOff>
    </xdr:from>
    <xdr:to>
      <xdr:col>64</xdr:col>
      <xdr:colOff>232317</xdr:colOff>
      <xdr:row>32</xdr:row>
      <xdr:rowOff>116158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/>
      </xdr:nvGrpSpPr>
      <xdr:grpSpPr>
        <a:xfrm>
          <a:off x="12351524" y="5060638"/>
          <a:ext cx="3740305" cy="2985276"/>
          <a:chOff x="12161798" y="4983199"/>
          <a:chExt cx="3682226" cy="2938813"/>
        </a:xfrm>
      </xdr:grpSpPr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/>
          <a:srcRect l="47653" t="37083" r="37537" b="39777"/>
          <a:stretch/>
        </xdr:blipFill>
        <xdr:spPr>
          <a:xfrm>
            <a:off x="12161798" y="4983199"/>
            <a:ext cx="3346172" cy="2938813"/>
          </a:xfrm>
          <a:prstGeom prst="rect">
            <a:avLst/>
          </a:prstGeom>
          <a:ln w="34925">
            <a:solidFill>
              <a:srgbClr val="FF0000"/>
            </a:solidFill>
            <a:prstDash val="dash"/>
          </a:ln>
        </xdr:spPr>
      </xdr:pic>
      <xdr:sp macro="" textlink="">
        <xdr:nvSpPr>
          <xdr:cNvPr id="18" name="矢印: 右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/>
        </xdr:nvSpPr>
        <xdr:spPr>
          <a:xfrm rot="10800000">
            <a:off x="15425852" y="6574573"/>
            <a:ext cx="418172" cy="290396"/>
          </a:xfrm>
          <a:prstGeom prst="rightArrow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29</xdr:row>
      <xdr:rowOff>38100</xdr:rowOff>
    </xdr:from>
    <xdr:to>
      <xdr:col>48</xdr:col>
      <xdr:colOff>238125</xdr:colOff>
      <xdr:row>30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884615" y="7120792"/>
          <a:ext cx="7076587" cy="206131"/>
          <a:chOff x="28575" y="7345955"/>
          <a:chExt cx="7153275" cy="4286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CxnSpPr/>
        </xdr:nvCxnSpPr>
        <xdr:spPr>
          <a:xfrm>
            <a:off x="285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2400300" y="7345955"/>
            <a:ext cx="2400299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/>
              <a:t>※</a:t>
            </a:r>
            <a:r>
              <a:rPr kumimoji="1" lang="ja-JP" altLang="en-US" sz="1100"/>
              <a:t>　下記、関東建創  記入欄 　</a:t>
            </a:r>
            <a:r>
              <a:rPr kumimoji="1" lang="en-US" altLang="ja-JP" sz="1100"/>
              <a:t>※</a:t>
            </a:r>
            <a:endParaRPr kumimoji="1" lang="ja-JP" altLang="en-US" sz="1100"/>
          </a:p>
        </xdr:txBody>
      </xdr: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4714875" y="7600950"/>
            <a:ext cx="2466975" cy="0"/>
          </a:xfrm>
          <a:prstGeom prst="line">
            <a:avLst/>
          </a:prstGeom>
          <a:ln w="19050">
            <a:solidFill>
              <a:schemeClr val="tx1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0</xdr:colOff>
      <xdr:row>40</xdr:row>
      <xdr:rowOff>37137</xdr:rowOff>
    </xdr:from>
    <xdr:to>
      <xdr:col>49</xdr:col>
      <xdr:colOff>834</xdr:colOff>
      <xdr:row>43</xdr:row>
      <xdr:rowOff>3350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4884615" y="9806368"/>
          <a:ext cx="7083527" cy="698905"/>
          <a:chOff x="4396154" y="9806368"/>
          <a:chExt cx="7083526" cy="698905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92617" y="9806368"/>
            <a:ext cx="3287063" cy="698905"/>
          </a:xfrm>
          <a:prstGeom prst="rect">
            <a:avLst/>
          </a:prstGeom>
          <a:solidFill>
            <a:schemeClr val="bg1">
              <a:lumMod val="75000"/>
              <a:alpha val="0"/>
            </a:schemeClr>
          </a:solidFill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4396154" y="9807331"/>
            <a:ext cx="3776161" cy="675761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900"/>
          </a:p>
        </xdr:txBody>
      </xdr:sp>
    </xdr:grpSp>
    <xdr:clientData/>
  </xdr:twoCellAnchor>
  <xdr:oneCellAnchor>
    <xdr:from>
      <xdr:col>0</xdr:col>
      <xdr:colOff>0</xdr:colOff>
      <xdr:row>5</xdr:row>
      <xdr:rowOff>78288</xdr:rowOff>
    </xdr:from>
    <xdr:ext cx="3676591" cy="1186512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8913"/>
          <a:ext cx="3676591" cy="1186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43</xdr:col>
      <xdr:colOff>238125</xdr:colOff>
      <xdr:row>8</xdr:row>
      <xdr:rowOff>57151</xdr:rowOff>
    </xdr:from>
    <xdr:to>
      <xdr:col>47</xdr:col>
      <xdr:colOff>9525</xdr:colOff>
      <xdr:row>11</xdr:row>
      <xdr:rowOff>65240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10740048" y="2010997"/>
          <a:ext cx="748323" cy="740781"/>
          <a:chOff x="8201025" y="2743200"/>
          <a:chExt cx="800100" cy="876125"/>
        </a:xfrm>
      </xdr:grpSpPr>
      <xdr:sp macro="" textlink="">
        <xdr:nvSpPr>
          <xdr:cNvPr id="10" name="円/楕円 8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8201025" y="2743200"/>
            <a:ext cx="800100" cy="8001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/>
        </xdr:nvSpPr>
        <xdr:spPr>
          <a:xfrm>
            <a:off x="8414732" y="2767831"/>
            <a:ext cx="438150" cy="8514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rgbClr val="FF0000"/>
                </a:solidFill>
              </a:rPr>
              <a:t>社印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127000</xdr:colOff>
          <xdr:row>15</xdr:row>
          <xdr:rowOff>25400</xdr:rowOff>
        </xdr:from>
        <xdr:to>
          <xdr:col>40</xdr:col>
          <xdr:colOff>215900</xdr:colOff>
          <xdr:row>16</xdr:row>
          <xdr:rowOff>38100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4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127000</xdr:colOff>
          <xdr:row>15</xdr:row>
          <xdr:rowOff>25400</xdr:rowOff>
        </xdr:from>
        <xdr:to>
          <xdr:col>37</xdr:col>
          <xdr:colOff>215900</xdr:colOff>
          <xdr:row>16</xdr:row>
          <xdr:rowOff>38100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4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27</xdr:row>
      <xdr:rowOff>65240</xdr:rowOff>
    </xdr:from>
    <xdr:ext cx="4109559" cy="3988446"/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4615"/>
          <a:ext cx="4109559" cy="3988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42</xdr:col>
      <xdr:colOff>232326</xdr:colOff>
      <xdr:row>17</xdr:row>
      <xdr:rowOff>200663</xdr:rowOff>
    </xdr:from>
    <xdr:to>
      <xdr:col>49</xdr:col>
      <xdr:colOff>56165</xdr:colOff>
      <xdr:row>23</xdr:row>
      <xdr:rowOff>200663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0138326" y="4248788"/>
          <a:ext cx="1557389" cy="1428750"/>
        </a:xfrm>
        <a:prstGeom prst="rect">
          <a:avLst/>
        </a:prstGeom>
        <a:noFill/>
        <a:ln w="31750">
          <a:solidFill>
            <a:srgbClr val="FF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18587</xdr:colOff>
      <xdr:row>18</xdr:row>
      <xdr:rowOff>74656</xdr:rowOff>
    </xdr:from>
    <xdr:to>
      <xdr:col>51</xdr:col>
      <xdr:colOff>213782</xdr:colOff>
      <xdr:row>19</xdr:row>
      <xdr:rowOff>167583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 rot="2010347">
          <a:off x="11658137" y="4360906"/>
          <a:ext cx="690495" cy="33105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234864</xdr:colOff>
      <xdr:row>19</xdr:row>
      <xdr:rowOff>195718</xdr:rowOff>
    </xdr:from>
    <xdr:to>
      <xdr:col>65</xdr:col>
      <xdr:colOff>161189</xdr:colOff>
      <xdr:row>30</xdr:row>
      <xdr:rowOff>143527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pSpPr/>
      </xdr:nvGrpSpPr>
      <xdr:grpSpPr>
        <a:xfrm>
          <a:off x="12690633" y="4836103"/>
          <a:ext cx="3345556" cy="2634347"/>
          <a:chOff x="12202172" y="4836103"/>
          <a:chExt cx="3345555" cy="2634347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l="46606" t="57702" r="37622" b="17551"/>
          <a:stretch/>
        </xdr:blipFill>
        <xdr:spPr>
          <a:xfrm>
            <a:off x="12202172" y="4836103"/>
            <a:ext cx="2994859" cy="2634347"/>
          </a:xfrm>
          <a:prstGeom prst="rect">
            <a:avLst/>
          </a:prstGeom>
          <a:ln w="34925">
            <a:solidFill>
              <a:srgbClr val="FF0000"/>
            </a:solidFill>
            <a:prstDash val="dash"/>
          </a:ln>
        </xdr:spPr>
      </xdr:pic>
      <xdr:sp macro="" textlink="">
        <xdr:nvSpPr>
          <xdr:cNvPr id="16" name="矢印: 右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/>
        </xdr:nvSpPr>
        <xdr:spPr>
          <a:xfrm rot="10800000">
            <a:off x="15128960" y="5477461"/>
            <a:ext cx="418767" cy="290694"/>
          </a:xfrm>
          <a:prstGeom prst="rightArrow">
            <a:avLst/>
          </a:prstGeom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50</xdr:col>
      <xdr:colOff>13495</xdr:colOff>
      <xdr:row>33</xdr:row>
      <xdr:rowOff>11443</xdr:rowOff>
    </xdr:from>
    <xdr:ext cx="4455278" cy="1959114"/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6572" y="8071058"/>
          <a:ext cx="4455278" cy="1959114"/>
        </a:xfrm>
        <a:prstGeom prst="rect">
          <a:avLst/>
        </a:prstGeom>
        <a:noFill/>
        <a:ln w="190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3471863" cy="571588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71863" cy="571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24423</xdr:colOff>
      <xdr:row>23</xdr:row>
      <xdr:rowOff>48846</xdr:rowOff>
    </xdr:from>
    <xdr:to>
      <xdr:col>24</xdr:col>
      <xdr:colOff>109905</xdr:colOff>
      <xdr:row>28</xdr:row>
      <xdr:rowOff>207596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4234473" y="5525721"/>
          <a:ext cx="1323732" cy="1349375"/>
        </a:xfrm>
        <a:prstGeom prst="ellipse">
          <a:avLst/>
        </a:prstGeom>
        <a:noFill/>
        <a:ln w="34925" cmpd="sng">
          <a:solidFill>
            <a:srgbClr val="0070C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85481</xdr:colOff>
      <xdr:row>23</xdr:row>
      <xdr:rowOff>97691</xdr:rowOff>
    </xdr:from>
    <xdr:to>
      <xdr:col>19</xdr:col>
      <xdr:colOff>24424</xdr:colOff>
      <xdr:row>25</xdr:row>
      <xdr:rowOff>36634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573943" y="5714999"/>
          <a:ext cx="3602404" cy="427404"/>
        </a:xfrm>
        <a:prstGeom prst="rightArrow">
          <a:avLst>
            <a:gd name="adj1" fmla="val 38571"/>
            <a:gd name="adj2" fmla="val 50000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710630"/>
    <xdr:ext cx="3427320" cy="1053353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630"/>
          <a:ext cx="3427320" cy="105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absoluteAnchor>
  <xdr:twoCellAnchor>
    <xdr:from>
      <xdr:col>21</xdr:col>
      <xdr:colOff>1</xdr:colOff>
      <xdr:row>16</xdr:row>
      <xdr:rowOff>295274</xdr:rowOff>
    </xdr:from>
    <xdr:to>
      <xdr:col>21</xdr:col>
      <xdr:colOff>933451</xdr:colOff>
      <xdr:row>18</xdr:row>
      <xdr:rowOff>114299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0915651" y="4991099"/>
          <a:ext cx="933450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1190625</xdr:colOff>
      <xdr:row>16</xdr:row>
      <xdr:rowOff>209550</xdr:rowOff>
    </xdr:from>
    <xdr:to>
      <xdr:col>17</xdr:col>
      <xdr:colOff>57150</xdr:colOff>
      <xdr:row>18</xdr:row>
      <xdr:rowOff>104775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391400" y="4905375"/>
          <a:ext cx="657225" cy="5048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17</xdr:row>
      <xdr:rowOff>114300</xdr:rowOff>
    </xdr:from>
    <xdr:to>
      <xdr:col>21</xdr:col>
      <xdr:colOff>9526</xdr:colOff>
      <xdr:row>17</xdr:row>
      <xdr:rowOff>147637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8058150" y="5114925"/>
          <a:ext cx="2867026" cy="33337"/>
        </a:xfrm>
        <a:prstGeom prst="straightConnector1">
          <a:avLst/>
        </a:prstGeom>
        <a:ln w="28575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17</xdr:row>
      <xdr:rowOff>38101</xdr:rowOff>
    </xdr:from>
    <xdr:to>
      <xdr:col>16</xdr:col>
      <xdr:colOff>19050</xdr:colOff>
      <xdr:row>18</xdr:row>
      <xdr:rowOff>95251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638925" y="5038726"/>
          <a:ext cx="790575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1152524</xdr:colOff>
      <xdr:row>17</xdr:row>
      <xdr:rowOff>10701</xdr:rowOff>
    </xdr:from>
    <xdr:to>
      <xdr:col>16</xdr:col>
      <xdr:colOff>513708</xdr:colOff>
      <xdr:row>18</xdr:row>
      <xdr:rowOff>85617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445445" y="4955139"/>
          <a:ext cx="570538" cy="374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※1</a:t>
          </a:r>
        </a:p>
        <a:p>
          <a:endParaRPr kumimoji="1" lang="en-US" altLang="ja-JP" sz="1200"/>
        </a:p>
      </xdr:txBody>
    </xdr:sp>
    <xdr:clientData/>
  </xdr:twoCellAnchor>
  <xdr:twoCellAnchor>
    <xdr:from>
      <xdr:col>12</xdr:col>
      <xdr:colOff>285751</xdr:colOff>
      <xdr:row>22</xdr:row>
      <xdr:rowOff>19050</xdr:rowOff>
    </xdr:from>
    <xdr:to>
      <xdr:col>14</xdr:col>
      <xdr:colOff>1</xdr:colOff>
      <xdr:row>23</xdr:row>
      <xdr:rowOff>114300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5200651" y="6543675"/>
          <a:ext cx="571500" cy="4000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266700</xdr:colOff>
      <xdr:row>23</xdr:row>
      <xdr:rowOff>104776</xdr:rowOff>
    </xdr:from>
    <xdr:to>
      <xdr:col>14</xdr:col>
      <xdr:colOff>161925</xdr:colOff>
      <xdr:row>27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flipH="1" flipV="1">
          <a:off x="5610225" y="6934201"/>
          <a:ext cx="323850" cy="1142999"/>
        </a:xfrm>
        <a:prstGeom prst="straightConnector1">
          <a:avLst/>
        </a:prstGeom>
        <a:ln w="412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247649</xdr:colOff>
      <xdr:row>26</xdr:row>
      <xdr:rowOff>142874</xdr:rowOff>
    </xdr:from>
    <xdr:to>
      <xdr:col>16</xdr:col>
      <xdr:colOff>409575</xdr:colOff>
      <xdr:row>29</xdr:row>
      <xdr:rowOff>123824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400549" y="7896224"/>
          <a:ext cx="3419476" cy="904875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/>
            <a:t>消費税 率が変わった際は、貴社にて数字を入れ変えて下さい。</a:t>
          </a:r>
          <a:endParaRPr kumimoji="1" lang="en-US" altLang="ja-JP" sz="1100" b="1"/>
        </a:p>
        <a:p>
          <a:r>
            <a:rPr kumimoji="1" lang="ja-JP" altLang="en-US" sz="1100" b="1"/>
            <a:t>数字の入力で、（   </a:t>
          </a:r>
          <a:r>
            <a:rPr kumimoji="1" lang="en-US" altLang="ja-JP" sz="1100" b="1"/>
            <a:t>%</a:t>
          </a:r>
          <a:r>
            <a:rPr kumimoji="1" lang="ja-JP" altLang="en-US" sz="1100" b="1"/>
            <a:t>）と表示されます。</a:t>
          </a:r>
        </a:p>
      </xdr:txBody>
    </xdr:sp>
    <xdr:clientData/>
  </xdr:twoCellAnchor>
  <xdr:twoCellAnchor>
    <xdr:from>
      <xdr:col>20</xdr:col>
      <xdr:colOff>149831</xdr:colOff>
      <xdr:row>20</xdr:row>
      <xdr:rowOff>139129</xdr:rowOff>
    </xdr:from>
    <xdr:to>
      <xdr:col>24</xdr:col>
      <xdr:colOff>214044</xdr:colOff>
      <xdr:row>25</xdr:row>
      <xdr:rowOff>10702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0670140" y="5982556"/>
          <a:ext cx="2932415" cy="13698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21405</xdr:colOff>
      <xdr:row>17</xdr:row>
      <xdr:rowOff>0</xdr:rowOff>
    </xdr:from>
    <xdr:to>
      <xdr:col>24</xdr:col>
      <xdr:colOff>13057</xdr:colOff>
      <xdr:row>18</xdr:row>
      <xdr:rowOff>118688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2468118" y="4944438"/>
          <a:ext cx="933450" cy="4183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nken@kantokenso.co.jp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anken@kantokenso.co.jp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388F-97FD-4C6D-B239-730CBB40E304}">
  <sheetPr>
    <tabColor rgb="FFFF0000"/>
  </sheetPr>
  <dimension ref="A1:CN55"/>
  <sheetViews>
    <sheetView tabSelected="1" zoomScaleNormal="100" workbookViewId="0">
      <selection activeCell="AG22" sqref="AG22"/>
    </sheetView>
  </sheetViews>
  <sheetFormatPr baseColWidth="10" defaultColWidth="3.1640625" defaultRowHeight="19.5" customHeight="1"/>
  <cols>
    <col min="1" max="7" width="3.1640625" style="1"/>
    <col min="8" max="8" width="3.1640625" style="1" customWidth="1"/>
    <col min="9" max="19" width="3.1640625" style="1"/>
    <col min="20" max="20" width="3.1640625" style="1" customWidth="1"/>
    <col min="21" max="29" width="3.1640625" style="1"/>
    <col min="30" max="35" width="3.1640625" style="14"/>
    <col min="36" max="37" width="3.1640625" style="1"/>
    <col min="38" max="38" width="3.1640625" style="1" customWidth="1"/>
    <col min="39" max="16384" width="3.1640625" style="1"/>
  </cols>
  <sheetData>
    <row r="1" spans="1:92" ht="19.5" customHeight="1">
      <c r="A1" s="1" t="s">
        <v>95</v>
      </c>
      <c r="L1" s="155" t="s">
        <v>18</v>
      </c>
      <c r="M1" s="155"/>
      <c r="N1" s="155"/>
      <c r="O1" s="155"/>
      <c r="P1" s="155"/>
      <c r="Q1" s="155"/>
      <c r="R1" s="155"/>
      <c r="W1" s="4" t="s">
        <v>0</v>
      </c>
      <c r="X1" s="4"/>
      <c r="Y1" s="110"/>
      <c r="Z1" s="4"/>
      <c r="AA1" s="4" t="s">
        <v>1</v>
      </c>
      <c r="AB1" s="156"/>
      <c r="AC1" s="156"/>
      <c r="AE1" s="40" t="s">
        <v>56</v>
      </c>
      <c r="AF1" s="40"/>
      <c r="CM1" s="150">
        <v>0.1</v>
      </c>
      <c r="CN1" s="150"/>
    </row>
    <row r="2" spans="1:92" ht="19.5" customHeight="1">
      <c r="A2" s="3" t="s">
        <v>11</v>
      </c>
      <c r="L2" s="155"/>
      <c r="M2" s="155"/>
      <c r="N2" s="155"/>
      <c r="O2" s="155"/>
      <c r="P2" s="155"/>
      <c r="Q2" s="155"/>
      <c r="R2" s="155"/>
      <c r="AG2" s="157" t="s">
        <v>29</v>
      </c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CM2" s="150">
        <v>0.08</v>
      </c>
      <c r="CN2" s="150"/>
    </row>
    <row r="3" spans="1:92" ht="19.5" customHeight="1" thickBot="1">
      <c r="W3" s="11"/>
      <c r="X3" s="11"/>
      <c r="Y3" s="11"/>
      <c r="Z3" s="11"/>
      <c r="AA3" s="11"/>
      <c r="AB3" s="11"/>
      <c r="AC3" s="11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CM3" s="150" t="s">
        <v>102</v>
      </c>
      <c r="CN3" s="150"/>
    </row>
    <row r="4" spans="1:92" ht="19.5" customHeight="1" thickBot="1">
      <c r="A4" s="137" t="s">
        <v>2</v>
      </c>
      <c r="B4" s="138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3"/>
      <c r="W4" s="147"/>
      <c r="X4" s="148"/>
      <c r="Y4" s="148"/>
      <c r="Z4" s="148"/>
      <c r="AA4" s="148"/>
      <c r="AB4" s="148"/>
      <c r="AC4" s="149"/>
      <c r="AE4" s="40" t="s">
        <v>31</v>
      </c>
      <c r="AF4" s="40" t="s">
        <v>52</v>
      </c>
      <c r="CM4" s="150"/>
      <c r="CN4" s="150"/>
    </row>
    <row r="5" spans="1:92" ht="19.5" customHeight="1" thickBot="1">
      <c r="A5" s="139"/>
      <c r="B5" s="140"/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6"/>
      <c r="W5" s="117"/>
      <c r="X5" s="117"/>
      <c r="Y5" s="117"/>
      <c r="Z5" s="117"/>
      <c r="AA5" s="117"/>
      <c r="AB5" s="117"/>
      <c r="AC5" s="117"/>
      <c r="AE5" s="40"/>
      <c r="AF5" s="40"/>
    </row>
    <row r="6" spans="1:92" ht="19.5" customHeight="1" thickBot="1">
      <c r="A6" s="118"/>
    </row>
    <row r="7" spans="1:92" ht="19.5" customHeight="1" thickBot="1">
      <c r="O7" s="151" t="s">
        <v>96</v>
      </c>
      <c r="P7" s="152"/>
      <c r="Q7" s="152"/>
      <c r="R7" s="152"/>
      <c r="S7" s="152"/>
      <c r="T7" s="152"/>
      <c r="U7" s="152"/>
      <c r="V7" s="152"/>
      <c r="W7" s="115" t="s">
        <v>99</v>
      </c>
      <c r="X7" s="153"/>
      <c r="Y7" s="153"/>
      <c r="Z7" s="153"/>
      <c r="AA7" s="153"/>
      <c r="AB7" s="153"/>
      <c r="AC7" s="154"/>
    </row>
    <row r="8" spans="1:92" ht="19.5" customHeight="1">
      <c r="A8" s="167" t="s">
        <v>12</v>
      </c>
      <c r="B8" s="168"/>
      <c r="C8" s="168"/>
      <c r="D8" s="168"/>
      <c r="E8" s="173">
        <f>W27</f>
        <v>0</v>
      </c>
      <c r="F8" s="173"/>
      <c r="G8" s="173"/>
      <c r="H8" s="173"/>
      <c r="I8" s="173"/>
      <c r="J8" s="173"/>
      <c r="K8" s="173"/>
      <c r="L8" s="174"/>
      <c r="O8" s="116" t="s">
        <v>3</v>
      </c>
      <c r="P8" s="179"/>
      <c r="Q8" s="179"/>
      <c r="R8" s="179"/>
      <c r="S8" s="179"/>
      <c r="T8" s="112"/>
      <c r="U8" s="112"/>
      <c r="V8" s="112"/>
      <c r="W8" s="112"/>
      <c r="X8" s="112"/>
      <c r="Y8" s="112"/>
      <c r="Z8" s="112"/>
      <c r="AA8" s="112"/>
      <c r="AB8" s="112"/>
      <c r="AC8" s="42"/>
    </row>
    <row r="9" spans="1:92" ht="19.5" customHeight="1">
      <c r="A9" s="169"/>
      <c r="B9" s="170"/>
      <c r="C9" s="170"/>
      <c r="D9" s="170"/>
      <c r="E9" s="175"/>
      <c r="F9" s="175"/>
      <c r="G9" s="175"/>
      <c r="H9" s="175"/>
      <c r="I9" s="175"/>
      <c r="J9" s="175"/>
      <c r="K9" s="175"/>
      <c r="L9" s="176"/>
      <c r="O9" s="162" t="s">
        <v>34</v>
      </c>
      <c r="P9" s="163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1"/>
    </row>
    <row r="10" spans="1:92" ht="19.5" customHeight="1" thickBot="1">
      <c r="A10" s="171"/>
      <c r="B10" s="172"/>
      <c r="C10" s="172"/>
      <c r="D10" s="172"/>
      <c r="E10" s="177"/>
      <c r="F10" s="177"/>
      <c r="G10" s="177"/>
      <c r="H10" s="177"/>
      <c r="I10" s="177"/>
      <c r="J10" s="177"/>
      <c r="K10" s="177"/>
      <c r="L10" s="178"/>
      <c r="O10" s="162" t="s">
        <v>32</v>
      </c>
      <c r="P10" s="163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1"/>
    </row>
    <row r="11" spans="1:92" ht="19.5" customHeight="1" thickBot="1">
      <c r="O11" s="162" t="s">
        <v>33</v>
      </c>
      <c r="P11" s="163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1"/>
    </row>
    <row r="12" spans="1:92" ht="19.5" customHeight="1">
      <c r="A12" s="158" t="s">
        <v>46</v>
      </c>
      <c r="B12" s="159"/>
      <c r="C12" s="159"/>
      <c r="D12" s="159"/>
      <c r="E12" s="159"/>
      <c r="F12" s="160"/>
      <c r="G12" s="160"/>
      <c r="H12" s="160"/>
      <c r="I12" s="160"/>
      <c r="J12" s="160"/>
      <c r="K12" s="160"/>
      <c r="L12" s="161"/>
      <c r="O12" s="162" t="s">
        <v>4</v>
      </c>
      <c r="P12" s="163"/>
      <c r="Q12" s="164"/>
      <c r="R12" s="164"/>
      <c r="S12" s="164"/>
      <c r="T12" s="164"/>
      <c r="U12" s="164"/>
      <c r="V12" s="165" t="s">
        <v>94</v>
      </c>
      <c r="W12" s="165"/>
      <c r="X12" s="164"/>
      <c r="Y12" s="164"/>
      <c r="Z12" s="164"/>
      <c r="AA12" s="164"/>
      <c r="AB12" s="164"/>
      <c r="AC12" s="166"/>
    </row>
    <row r="13" spans="1:92" ht="19.5" customHeight="1">
      <c r="A13" s="204" t="s">
        <v>13</v>
      </c>
      <c r="B13" s="205"/>
      <c r="C13" s="205"/>
      <c r="D13" s="205"/>
      <c r="E13" s="206" t="s">
        <v>113</v>
      </c>
      <c r="F13" s="206"/>
      <c r="G13" s="189"/>
      <c r="H13" s="190"/>
      <c r="I13" s="190"/>
      <c r="J13" s="190"/>
      <c r="K13" s="190"/>
      <c r="L13" s="191"/>
      <c r="O13" s="192" t="s">
        <v>104</v>
      </c>
      <c r="P13" s="193"/>
      <c r="Q13" s="194"/>
      <c r="R13" s="194"/>
      <c r="S13" s="194"/>
      <c r="T13" s="195" t="s">
        <v>103</v>
      </c>
      <c r="U13" s="195"/>
      <c r="V13" s="182"/>
      <c r="W13" s="182"/>
      <c r="X13" s="182"/>
      <c r="Y13" s="182"/>
      <c r="Z13" s="182"/>
      <c r="AA13" s="182"/>
      <c r="AB13" s="182"/>
      <c r="AC13" s="183"/>
      <c r="AE13" s="14" t="s">
        <v>31</v>
      </c>
      <c r="AF13" s="124" t="s">
        <v>119</v>
      </c>
      <c r="AL13" s="37"/>
    </row>
    <row r="14" spans="1:92" ht="19.5" customHeight="1">
      <c r="A14" s="196" t="s">
        <v>118</v>
      </c>
      <c r="B14" s="197"/>
      <c r="C14" s="197"/>
      <c r="D14" s="197"/>
      <c r="E14" s="198" t="s">
        <v>113</v>
      </c>
      <c r="F14" s="198"/>
      <c r="G14" s="184"/>
      <c r="H14" s="185"/>
      <c r="I14" s="185"/>
      <c r="J14" s="185"/>
      <c r="K14" s="185"/>
      <c r="L14" s="186"/>
      <c r="O14" s="187" t="s">
        <v>28</v>
      </c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41" t="s">
        <v>9</v>
      </c>
      <c r="AA14" s="164"/>
      <c r="AB14" s="164"/>
      <c r="AC14" s="42" t="s">
        <v>10</v>
      </c>
    </row>
    <row r="15" spans="1:92" ht="19.5" customHeight="1">
      <c r="A15" s="227" t="s">
        <v>14</v>
      </c>
      <c r="B15" s="228"/>
      <c r="C15" s="228"/>
      <c r="D15" s="228"/>
      <c r="E15" s="198" t="s">
        <v>113</v>
      </c>
      <c r="F15" s="198"/>
      <c r="G15" s="223"/>
      <c r="H15" s="224"/>
      <c r="I15" s="224"/>
      <c r="J15" s="224"/>
      <c r="K15" s="224"/>
      <c r="L15" s="225"/>
      <c r="O15" s="221" t="s">
        <v>5</v>
      </c>
      <c r="P15" s="222"/>
      <c r="Q15" s="226"/>
      <c r="R15" s="226"/>
      <c r="S15" s="226"/>
      <c r="T15" s="226"/>
      <c r="U15" s="226"/>
      <c r="V15" s="226"/>
      <c r="W15" s="39" t="s">
        <v>6</v>
      </c>
      <c r="X15" s="226"/>
      <c r="Y15" s="226"/>
      <c r="Z15" s="226"/>
      <c r="AA15" s="226"/>
      <c r="AB15" s="226"/>
      <c r="AC15" s="10" t="s">
        <v>7</v>
      </c>
    </row>
    <row r="16" spans="1:92" ht="19.5" customHeight="1">
      <c r="A16" s="227" t="s">
        <v>15</v>
      </c>
      <c r="B16" s="228"/>
      <c r="C16" s="228"/>
      <c r="D16" s="228"/>
      <c r="E16" s="198" t="s">
        <v>113</v>
      </c>
      <c r="F16" s="198"/>
      <c r="G16" s="218" t="str">
        <f>IF(G13&gt;0,W25,"")</f>
        <v/>
      </c>
      <c r="H16" s="219"/>
      <c r="I16" s="219"/>
      <c r="J16" s="219"/>
      <c r="K16" s="219"/>
      <c r="L16" s="220"/>
      <c r="O16" s="221" t="s">
        <v>8</v>
      </c>
      <c r="P16" s="222"/>
      <c r="Q16" s="13"/>
      <c r="R16" s="193" t="s">
        <v>39</v>
      </c>
      <c r="S16" s="193"/>
      <c r="T16" s="38"/>
      <c r="U16" s="193" t="s">
        <v>40</v>
      </c>
      <c r="V16" s="193"/>
      <c r="W16" s="195"/>
      <c r="X16" s="195"/>
      <c r="Y16" s="195"/>
      <c r="Z16" s="195"/>
      <c r="AA16" s="195"/>
      <c r="AB16" s="195"/>
      <c r="AC16" s="207"/>
      <c r="AE16" s="40" t="s">
        <v>53</v>
      </c>
      <c r="AF16" s="40"/>
    </row>
    <row r="17" spans="1:55" ht="19.5" customHeight="1" thickBot="1">
      <c r="A17" s="215" t="s">
        <v>16</v>
      </c>
      <c r="B17" s="216"/>
      <c r="C17" s="216"/>
      <c r="D17" s="216"/>
      <c r="E17" s="217" t="s">
        <v>113</v>
      </c>
      <c r="F17" s="217"/>
      <c r="G17" s="208" t="str">
        <f>IF(G13&gt;0,(G13+G14)-G15-G16,"")</f>
        <v/>
      </c>
      <c r="H17" s="209"/>
      <c r="I17" s="209"/>
      <c r="J17" s="209"/>
      <c r="K17" s="209"/>
      <c r="L17" s="210"/>
      <c r="O17" s="211" t="s">
        <v>19</v>
      </c>
      <c r="P17" s="212"/>
      <c r="Q17" s="212"/>
      <c r="R17" s="212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4"/>
      <c r="AE17" s="40" t="s">
        <v>54</v>
      </c>
      <c r="AF17" s="40"/>
    </row>
    <row r="18" spans="1:55" ht="19.5" customHeight="1" thickBot="1"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55" ht="19.5" customHeight="1">
      <c r="A19" s="240" t="s">
        <v>57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72" t="s">
        <v>115</v>
      </c>
      <c r="T19" s="272"/>
      <c r="U19" s="272" t="s">
        <v>17</v>
      </c>
      <c r="V19" s="272"/>
      <c r="W19" s="199" t="s">
        <v>108</v>
      </c>
      <c r="X19" s="199"/>
      <c r="Y19" s="199"/>
      <c r="Z19" s="199"/>
      <c r="AA19" s="199"/>
      <c r="AB19" s="199" t="s">
        <v>101</v>
      </c>
      <c r="AC19" s="200"/>
    </row>
    <row r="20" spans="1:55" ht="19.5" customHeight="1">
      <c r="A20" s="242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73"/>
      <c r="T20" s="273"/>
      <c r="U20" s="276"/>
      <c r="V20" s="276"/>
      <c r="W20" s="201"/>
      <c r="X20" s="201"/>
      <c r="Y20" s="201"/>
      <c r="Z20" s="201"/>
      <c r="AA20" s="201"/>
      <c r="AB20" s="202"/>
      <c r="AC20" s="203"/>
    </row>
    <row r="21" spans="1:55" ht="19.5" customHeight="1">
      <c r="A21" s="244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74"/>
      <c r="T21" s="274"/>
      <c r="U21" s="277"/>
      <c r="V21" s="277"/>
      <c r="W21" s="234"/>
      <c r="X21" s="234"/>
      <c r="Y21" s="234"/>
      <c r="Z21" s="234"/>
      <c r="AA21" s="234"/>
      <c r="AB21" s="235"/>
      <c r="AC21" s="236"/>
      <c r="AM21" s="119"/>
    </row>
    <row r="22" spans="1:55" ht="19.5" customHeight="1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74"/>
      <c r="T22" s="274"/>
      <c r="U22" s="277"/>
      <c r="V22" s="277"/>
      <c r="W22" s="234"/>
      <c r="X22" s="234"/>
      <c r="Y22" s="234"/>
      <c r="Z22" s="234"/>
      <c r="AA22" s="234"/>
      <c r="AB22" s="235"/>
      <c r="AC22" s="236"/>
      <c r="AM22" s="119"/>
    </row>
    <row r="23" spans="1:55" ht="19.5" customHeight="1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74"/>
      <c r="T23" s="274"/>
      <c r="U23" s="277"/>
      <c r="V23" s="277"/>
      <c r="W23" s="234"/>
      <c r="X23" s="234"/>
      <c r="Y23" s="234"/>
      <c r="Z23" s="234"/>
      <c r="AA23" s="234"/>
      <c r="AB23" s="235"/>
      <c r="AC23" s="236"/>
    </row>
    <row r="24" spans="1:55" ht="19.5" customHeight="1" thickBot="1">
      <c r="A24" s="270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5"/>
      <c r="T24" s="275"/>
      <c r="U24" s="299"/>
      <c r="V24" s="299"/>
      <c r="W24" s="237"/>
      <c r="X24" s="237"/>
      <c r="Y24" s="237"/>
      <c r="Z24" s="237"/>
      <c r="AA24" s="237"/>
      <c r="AB24" s="238"/>
      <c r="AC24" s="239"/>
    </row>
    <row r="25" spans="1:55" ht="19.5" customHeight="1">
      <c r="A25" s="231" t="s">
        <v>116</v>
      </c>
      <c r="B25" s="232"/>
      <c r="C25" s="232"/>
      <c r="D25" s="233"/>
      <c r="E25" s="294" t="s">
        <v>101</v>
      </c>
      <c r="F25" s="295"/>
      <c r="G25" s="295"/>
      <c r="H25" s="295" t="s">
        <v>106</v>
      </c>
      <c r="I25" s="295"/>
      <c r="J25" s="295"/>
      <c r="K25" s="295"/>
      <c r="L25" s="295" t="s">
        <v>105</v>
      </c>
      <c r="M25" s="295"/>
      <c r="N25" s="295"/>
      <c r="O25" s="296"/>
      <c r="P25" s="297" t="s">
        <v>114</v>
      </c>
      <c r="Q25" s="298"/>
      <c r="R25" s="298"/>
      <c r="S25" s="298"/>
      <c r="T25" s="298"/>
      <c r="U25" s="298"/>
      <c r="V25" s="298"/>
      <c r="W25" s="229">
        <f>SUM(W20:AA24)</f>
        <v>0</v>
      </c>
      <c r="X25" s="230"/>
      <c r="Y25" s="230"/>
      <c r="Z25" s="230"/>
      <c r="AA25" s="230"/>
      <c r="AB25" s="134"/>
      <c r="AC25" s="135"/>
    </row>
    <row r="26" spans="1:55" ht="19.5" customHeight="1">
      <c r="A26" s="291" t="s">
        <v>107</v>
      </c>
      <c r="B26" s="292"/>
      <c r="C26" s="292"/>
      <c r="D26" s="293"/>
      <c r="E26" s="262">
        <v>0.1</v>
      </c>
      <c r="F26" s="263"/>
      <c r="G26" s="263"/>
      <c r="H26" s="264">
        <f>SUMIF(AB20:AC24,E26,W20:AA24)</f>
        <v>0</v>
      </c>
      <c r="I26" s="264"/>
      <c r="J26" s="264"/>
      <c r="K26" s="264"/>
      <c r="L26" s="264">
        <f>INT(SUMIF(AB20:AC24,E26,W20:AA24)*E26)</f>
        <v>0</v>
      </c>
      <c r="M26" s="264"/>
      <c r="N26" s="264"/>
      <c r="O26" s="265"/>
      <c r="P26" s="266" t="s">
        <v>112</v>
      </c>
      <c r="Q26" s="267"/>
      <c r="R26" s="267"/>
      <c r="S26" s="267"/>
      <c r="T26" s="267"/>
      <c r="U26" s="267"/>
      <c r="V26" s="267"/>
      <c r="W26" s="268">
        <f>L26+L27</f>
        <v>0</v>
      </c>
      <c r="X26" s="268"/>
      <c r="Y26" s="268"/>
      <c r="Z26" s="268"/>
      <c r="AA26" s="269"/>
      <c r="AB26" s="132"/>
      <c r="AC26" s="133"/>
      <c r="AG26" s="136" t="s">
        <v>61</v>
      </c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</row>
    <row r="27" spans="1:55" ht="19.5" customHeight="1">
      <c r="A27" s="282" t="s">
        <v>117</v>
      </c>
      <c r="B27" s="283"/>
      <c r="C27" s="283"/>
      <c r="D27" s="122" t="s">
        <v>110</v>
      </c>
      <c r="E27" s="246">
        <v>0.08</v>
      </c>
      <c r="F27" s="247"/>
      <c r="G27" s="247"/>
      <c r="H27" s="248">
        <f>SUMIF(AB20:AC24,E27,W20:AA24)</f>
        <v>0</v>
      </c>
      <c r="I27" s="248"/>
      <c r="J27" s="248"/>
      <c r="K27" s="248"/>
      <c r="L27" s="248">
        <f>INT(SUMIF(AB20:AC24,E27,W20:AA24)*E27)</f>
        <v>0</v>
      </c>
      <c r="M27" s="248"/>
      <c r="N27" s="248"/>
      <c r="O27" s="249"/>
      <c r="P27" s="250" t="s">
        <v>109</v>
      </c>
      <c r="Q27" s="251"/>
      <c r="R27" s="251"/>
      <c r="S27" s="251"/>
      <c r="T27" s="251"/>
      <c r="U27" s="251"/>
      <c r="V27" s="251"/>
      <c r="W27" s="254">
        <f>W25+W26</f>
        <v>0</v>
      </c>
      <c r="X27" s="254"/>
      <c r="Y27" s="254"/>
      <c r="Z27" s="254"/>
      <c r="AA27" s="229"/>
      <c r="AB27" s="128"/>
      <c r="AC27" s="129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</row>
    <row r="28" spans="1:55" ht="19.5" customHeight="1" thickBot="1">
      <c r="A28" s="284" t="s">
        <v>117</v>
      </c>
      <c r="B28" s="285"/>
      <c r="C28" s="285"/>
      <c r="D28" s="123" t="s">
        <v>111</v>
      </c>
      <c r="E28" s="257" t="s">
        <v>102</v>
      </c>
      <c r="F28" s="258"/>
      <c r="G28" s="258"/>
      <c r="H28" s="259">
        <f>SUMIF(AB20:AC24,"対象外",W20:AA24)</f>
        <v>0</v>
      </c>
      <c r="I28" s="259"/>
      <c r="J28" s="259"/>
      <c r="K28" s="259"/>
      <c r="L28" s="260"/>
      <c r="M28" s="260"/>
      <c r="N28" s="260"/>
      <c r="O28" s="261"/>
      <c r="P28" s="252"/>
      <c r="Q28" s="253"/>
      <c r="R28" s="253"/>
      <c r="S28" s="253"/>
      <c r="T28" s="253"/>
      <c r="U28" s="253"/>
      <c r="V28" s="253"/>
      <c r="W28" s="255"/>
      <c r="X28" s="255"/>
      <c r="Y28" s="255"/>
      <c r="Z28" s="255"/>
      <c r="AA28" s="256"/>
      <c r="AB28" s="130"/>
      <c r="AC28" s="131"/>
    </row>
    <row r="29" spans="1:55" ht="19.5" customHeight="1">
      <c r="Q29" s="120"/>
      <c r="R29" s="120"/>
      <c r="S29" s="121"/>
    </row>
    <row r="30" spans="1:55" ht="19.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114"/>
      <c r="Z30" s="114"/>
      <c r="AA30" s="114"/>
      <c r="AB30" s="114"/>
      <c r="AC30" s="114"/>
    </row>
    <row r="31" spans="1:55" ht="19.5" customHeight="1">
      <c r="A31" s="109" t="s">
        <v>60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G31" s="15"/>
    </row>
    <row r="32" spans="1:55" ht="19.5" customHeight="1">
      <c r="A32" s="4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"/>
    </row>
    <row r="33" spans="1:35" ht="19.5" customHeight="1">
      <c r="A33" s="286" t="s">
        <v>58</v>
      </c>
      <c r="B33" s="287"/>
      <c r="C33" s="287"/>
      <c r="D33" s="287"/>
      <c r="E33" s="287"/>
      <c r="F33" s="287"/>
      <c r="G33" s="288"/>
      <c r="U33" s="14"/>
      <c r="V33" s="14"/>
      <c r="W33" s="14"/>
      <c r="X33" s="14"/>
      <c r="Y33" s="14"/>
      <c r="Z33" s="14"/>
      <c r="AC33" s="7"/>
      <c r="AD33" s="1"/>
      <c r="AE33" s="1"/>
      <c r="AF33" s="1"/>
      <c r="AG33" s="1"/>
      <c r="AH33" s="1"/>
      <c r="AI33" s="1"/>
    </row>
    <row r="34" spans="1:35" ht="19.5" customHeight="1">
      <c r="A34" s="289" t="s">
        <v>59</v>
      </c>
      <c r="B34" s="290"/>
      <c r="C34" s="3" t="s">
        <v>20</v>
      </c>
      <c r="AC34" s="7"/>
    </row>
    <row r="35" spans="1:35" ht="19.5" customHeight="1">
      <c r="A35" s="278" t="s">
        <v>59</v>
      </c>
      <c r="B35" s="279"/>
      <c r="C35" s="3" t="s">
        <v>21</v>
      </c>
      <c r="AC35" s="7"/>
    </row>
    <row r="36" spans="1:35" ht="19.5" customHeight="1">
      <c r="A36" s="278" t="s">
        <v>59</v>
      </c>
      <c r="B36" s="279"/>
      <c r="C36" s="3" t="s">
        <v>22</v>
      </c>
      <c r="AC36" s="7"/>
    </row>
    <row r="37" spans="1:35" ht="19.5" customHeight="1">
      <c r="A37" s="278" t="s">
        <v>59</v>
      </c>
      <c r="B37" s="279"/>
      <c r="C37" s="3" t="s">
        <v>23</v>
      </c>
      <c r="AC37" s="7"/>
    </row>
    <row r="38" spans="1:35" ht="19.5" customHeight="1">
      <c r="A38" s="278" t="s">
        <v>59</v>
      </c>
      <c r="B38" s="279"/>
      <c r="C38" s="3" t="s">
        <v>24</v>
      </c>
      <c r="AC38" s="7"/>
    </row>
    <row r="39" spans="1:35" ht="19.5" customHeight="1">
      <c r="A39" s="278" t="s">
        <v>59</v>
      </c>
      <c r="B39" s="279"/>
      <c r="C39" s="3" t="s">
        <v>25</v>
      </c>
      <c r="AC39" s="7"/>
    </row>
    <row r="40" spans="1:35" ht="19.5" customHeight="1">
      <c r="A40" s="280" t="s">
        <v>59</v>
      </c>
      <c r="B40" s="281"/>
      <c r="C40" s="44" t="s">
        <v>26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9"/>
    </row>
    <row r="48" spans="1:35" ht="19.5" customHeight="1">
      <c r="AI48" s="1"/>
    </row>
    <row r="49" spans="30:35" ht="19.5" customHeight="1">
      <c r="AI49" s="1"/>
    </row>
    <row r="53" spans="30:35" ht="19.5" customHeight="1">
      <c r="AD53" s="1"/>
      <c r="AE53" s="1"/>
      <c r="AF53" s="1"/>
      <c r="AG53" s="1"/>
    </row>
    <row r="54" spans="30:35" ht="19.5" customHeight="1">
      <c r="AD54" s="1"/>
      <c r="AE54" s="1"/>
      <c r="AF54" s="1"/>
      <c r="AG54" s="1"/>
    </row>
    <row r="55" spans="30:35" ht="19.5" customHeight="1">
      <c r="AD55" s="1"/>
      <c r="AE55" s="1"/>
      <c r="AF55" s="1"/>
      <c r="AG55" s="1"/>
    </row>
  </sheetData>
  <mergeCells count="121">
    <mergeCell ref="U19:V19"/>
    <mergeCell ref="U20:V20"/>
    <mergeCell ref="U21:V21"/>
    <mergeCell ref="A39:B39"/>
    <mergeCell ref="A40:B40"/>
    <mergeCell ref="A27:C27"/>
    <mergeCell ref="A28:C28"/>
    <mergeCell ref="A33:G33"/>
    <mergeCell ref="A34:B34"/>
    <mergeCell ref="A35:B35"/>
    <mergeCell ref="A36:B36"/>
    <mergeCell ref="A37:B37"/>
    <mergeCell ref="A38:B38"/>
    <mergeCell ref="A26:D26"/>
    <mergeCell ref="E25:G25"/>
    <mergeCell ref="H25:K25"/>
    <mergeCell ref="L25:O25"/>
    <mergeCell ref="P25:V25"/>
    <mergeCell ref="U22:V22"/>
    <mergeCell ref="U23:V23"/>
    <mergeCell ref="U24:V24"/>
    <mergeCell ref="E27:G27"/>
    <mergeCell ref="H27:K27"/>
    <mergeCell ref="L27:O27"/>
    <mergeCell ref="P27:V28"/>
    <mergeCell ref="W27:AA28"/>
    <mergeCell ref="E28:G28"/>
    <mergeCell ref="H28:K28"/>
    <mergeCell ref="L28:O28"/>
    <mergeCell ref="E26:G26"/>
    <mergeCell ref="H26:K26"/>
    <mergeCell ref="L26:O26"/>
    <mergeCell ref="P26:V26"/>
    <mergeCell ref="W26:AA26"/>
    <mergeCell ref="W25:AA25"/>
    <mergeCell ref="A25:D25"/>
    <mergeCell ref="W23:AA23"/>
    <mergeCell ref="AB23:AC23"/>
    <mergeCell ref="W24:AA24"/>
    <mergeCell ref="AB24:AC24"/>
    <mergeCell ref="A16:D16"/>
    <mergeCell ref="E16:F16"/>
    <mergeCell ref="W21:AA21"/>
    <mergeCell ref="AB21:AC21"/>
    <mergeCell ref="W22:AA22"/>
    <mergeCell ref="AB22:AC22"/>
    <mergeCell ref="A19:R19"/>
    <mergeCell ref="A20:R20"/>
    <mergeCell ref="A21:R21"/>
    <mergeCell ref="A22:R22"/>
    <mergeCell ref="A23:R23"/>
    <mergeCell ref="A24:R24"/>
    <mergeCell ref="S19:T19"/>
    <mergeCell ref="S20:T20"/>
    <mergeCell ref="S21:T21"/>
    <mergeCell ref="S22:T22"/>
    <mergeCell ref="S23:T23"/>
    <mergeCell ref="S24:T24"/>
    <mergeCell ref="A13:D13"/>
    <mergeCell ref="E13:F13"/>
    <mergeCell ref="W16:AC16"/>
    <mergeCell ref="G17:L17"/>
    <mergeCell ref="O17:R17"/>
    <mergeCell ref="S17:AC17"/>
    <mergeCell ref="A17:D17"/>
    <mergeCell ref="E17:F17"/>
    <mergeCell ref="G16:L16"/>
    <mergeCell ref="O16:P16"/>
    <mergeCell ref="R16:S16"/>
    <mergeCell ref="U16:V16"/>
    <mergeCell ref="G15:L15"/>
    <mergeCell ref="O15:P15"/>
    <mergeCell ref="Q15:V15"/>
    <mergeCell ref="X15:AB15"/>
    <mergeCell ref="A15:D15"/>
    <mergeCell ref="E15:F15"/>
    <mergeCell ref="L1:R2"/>
    <mergeCell ref="AB1:AC1"/>
    <mergeCell ref="CM1:CN1"/>
    <mergeCell ref="AG2:AQ3"/>
    <mergeCell ref="CM2:CN2"/>
    <mergeCell ref="CM3:CN3"/>
    <mergeCell ref="A12:E12"/>
    <mergeCell ref="F12:L12"/>
    <mergeCell ref="O12:P12"/>
    <mergeCell ref="Q12:U12"/>
    <mergeCell ref="V12:W12"/>
    <mergeCell ref="X12:AC12"/>
    <mergeCell ref="A8:D10"/>
    <mergeCell ref="E8:L10"/>
    <mergeCell ref="P8:S8"/>
    <mergeCell ref="O9:P9"/>
    <mergeCell ref="Q9:AC9"/>
    <mergeCell ref="O10:P10"/>
    <mergeCell ref="Q10:AC10"/>
    <mergeCell ref="O11:P11"/>
    <mergeCell ref="Q11:AC11"/>
    <mergeCell ref="AB27:AC28"/>
    <mergeCell ref="AB26:AC26"/>
    <mergeCell ref="AB25:AC25"/>
    <mergeCell ref="AG26:BC27"/>
    <mergeCell ref="A4:B5"/>
    <mergeCell ref="C4:S5"/>
    <mergeCell ref="W4:AC4"/>
    <mergeCell ref="CM4:CN4"/>
    <mergeCell ref="O7:V7"/>
    <mergeCell ref="X7:AC7"/>
    <mergeCell ref="V13:AC13"/>
    <mergeCell ref="G14:L14"/>
    <mergeCell ref="O14:Y14"/>
    <mergeCell ref="AA14:AB14"/>
    <mergeCell ref="G13:L13"/>
    <mergeCell ref="O13:P13"/>
    <mergeCell ref="Q13:S13"/>
    <mergeCell ref="T13:U13"/>
    <mergeCell ref="A14:D14"/>
    <mergeCell ref="E14:F14"/>
    <mergeCell ref="W19:AA19"/>
    <mergeCell ref="AB19:AC19"/>
    <mergeCell ref="W20:AA20"/>
    <mergeCell ref="AB20:AC20"/>
  </mergeCells>
  <phoneticPr fontId="1"/>
  <dataValidations count="1">
    <dataValidation type="list" allowBlank="1" showInputMessage="1" showErrorMessage="1" sqref="AB20:AC24" xr:uid="{0F00CF7A-65A3-4C32-AE4E-1EEA49595DA9}">
      <formula1>$CM$1:$CM$3</formula1>
    </dataValidation>
  </dataValidations>
  <printOptions horizontalCentered="1" verticalCentered="1"/>
  <pageMargins left="0.39370078740157483" right="0.11811023622047245" top="0.19685039370078741" bottom="0.19685039370078741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19</xdr:col>
                    <xdr:colOff>127000</xdr:colOff>
                    <xdr:row>14</xdr:row>
                    <xdr:rowOff>241300</xdr:rowOff>
                  </from>
                  <to>
                    <xdr:col>20</xdr:col>
                    <xdr:colOff>215900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16</xdr:col>
                    <xdr:colOff>127000</xdr:colOff>
                    <xdr:row>14</xdr:row>
                    <xdr:rowOff>241300</xdr:rowOff>
                  </from>
                  <to>
                    <xdr:col>17</xdr:col>
                    <xdr:colOff>215900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1B19-8DC6-4B5F-93DB-3218D8F67313}">
  <sheetPr>
    <tabColor rgb="FF66CCFF"/>
  </sheetPr>
  <dimension ref="A1:CN55"/>
  <sheetViews>
    <sheetView zoomScaleNormal="100" workbookViewId="0">
      <selection activeCell="H28" sqref="H28:K28"/>
    </sheetView>
  </sheetViews>
  <sheetFormatPr baseColWidth="10" defaultColWidth="3.1640625" defaultRowHeight="19.5" customHeight="1"/>
  <cols>
    <col min="1" max="7" width="3.1640625" style="1"/>
    <col min="8" max="8" width="3.1640625" style="1" customWidth="1"/>
    <col min="9" max="19" width="3.1640625" style="1"/>
    <col min="20" max="20" width="3.1640625" style="1" customWidth="1"/>
    <col min="21" max="29" width="3.1640625" style="1"/>
    <col min="30" max="35" width="3.1640625" style="14"/>
    <col min="36" max="37" width="3.1640625" style="1"/>
    <col min="38" max="38" width="3.1640625" style="1" customWidth="1"/>
    <col min="39" max="16384" width="3.1640625" style="1"/>
  </cols>
  <sheetData>
    <row r="1" spans="1:92" ht="19.5" customHeight="1">
      <c r="A1" s="1" t="s">
        <v>95</v>
      </c>
      <c r="L1" s="155" t="s">
        <v>18</v>
      </c>
      <c r="M1" s="155"/>
      <c r="N1" s="155"/>
      <c r="O1" s="155"/>
      <c r="P1" s="155"/>
      <c r="Q1" s="155"/>
      <c r="R1" s="155"/>
      <c r="W1" s="4" t="s">
        <v>0</v>
      </c>
      <c r="X1" s="4"/>
      <c r="Y1" s="110"/>
      <c r="Z1" s="4"/>
      <c r="AA1" s="4" t="s">
        <v>1</v>
      </c>
      <c r="AB1" s="156"/>
      <c r="AC1" s="156"/>
      <c r="AE1" s="40" t="s">
        <v>56</v>
      </c>
      <c r="AF1" s="40"/>
      <c r="CM1" s="150">
        <v>0.1</v>
      </c>
      <c r="CN1" s="150"/>
    </row>
    <row r="2" spans="1:92" ht="19.5" customHeight="1">
      <c r="A2" s="3" t="s">
        <v>11</v>
      </c>
      <c r="L2" s="155"/>
      <c r="M2" s="155"/>
      <c r="N2" s="155"/>
      <c r="O2" s="155"/>
      <c r="P2" s="155"/>
      <c r="Q2" s="155"/>
      <c r="R2" s="155"/>
      <c r="AG2" s="157" t="s">
        <v>29</v>
      </c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CM2" s="150">
        <v>0.08</v>
      </c>
      <c r="CN2" s="150"/>
    </row>
    <row r="3" spans="1:92" ht="19.5" customHeight="1" thickBot="1">
      <c r="W3" s="11"/>
      <c r="X3" s="11"/>
      <c r="Y3" s="11"/>
      <c r="Z3" s="11"/>
      <c r="AA3" s="11"/>
      <c r="AB3" s="11"/>
      <c r="AC3" s="11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CM3" s="150" t="s">
        <v>102</v>
      </c>
      <c r="CN3" s="150"/>
    </row>
    <row r="4" spans="1:92" ht="19.5" customHeight="1" thickBot="1">
      <c r="A4" s="137" t="s">
        <v>2</v>
      </c>
      <c r="B4" s="138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3"/>
      <c r="W4" s="147" t="s">
        <v>120</v>
      </c>
      <c r="X4" s="148"/>
      <c r="Y4" s="148"/>
      <c r="Z4" s="148"/>
      <c r="AA4" s="148"/>
      <c r="AB4" s="148"/>
      <c r="AC4" s="149"/>
      <c r="AE4" s="40" t="s">
        <v>31</v>
      </c>
      <c r="AF4" s="40" t="s">
        <v>52</v>
      </c>
      <c r="CM4" s="150"/>
      <c r="CN4" s="150"/>
    </row>
    <row r="5" spans="1:92" ht="19.5" customHeight="1" thickBot="1">
      <c r="A5" s="139"/>
      <c r="B5" s="140"/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6"/>
      <c r="W5" s="117"/>
      <c r="X5" s="117"/>
      <c r="Y5" s="117"/>
      <c r="Z5" s="117"/>
      <c r="AA5" s="117"/>
      <c r="AB5" s="117"/>
      <c r="AC5" s="117"/>
      <c r="AE5" s="40"/>
      <c r="AF5" s="40"/>
    </row>
    <row r="6" spans="1:92" ht="19.5" customHeight="1" thickBot="1">
      <c r="A6" s="118"/>
    </row>
    <row r="7" spans="1:92" ht="19.5" customHeight="1" thickBot="1">
      <c r="O7" s="151" t="s">
        <v>96</v>
      </c>
      <c r="P7" s="152"/>
      <c r="Q7" s="152"/>
      <c r="R7" s="152"/>
      <c r="S7" s="152"/>
      <c r="T7" s="152"/>
      <c r="U7" s="152"/>
      <c r="V7" s="152"/>
      <c r="W7" s="115" t="s">
        <v>99</v>
      </c>
      <c r="X7" s="153"/>
      <c r="Y7" s="153"/>
      <c r="Z7" s="153"/>
      <c r="AA7" s="153"/>
      <c r="AB7" s="153"/>
      <c r="AC7" s="154"/>
    </row>
    <row r="8" spans="1:92" ht="19.5" customHeight="1">
      <c r="A8" s="167" t="s">
        <v>12</v>
      </c>
      <c r="B8" s="168"/>
      <c r="C8" s="168"/>
      <c r="D8" s="168"/>
      <c r="E8" s="173"/>
      <c r="F8" s="173"/>
      <c r="G8" s="173"/>
      <c r="H8" s="173"/>
      <c r="I8" s="173"/>
      <c r="J8" s="173"/>
      <c r="K8" s="173"/>
      <c r="L8" s="174"/>
      <c r="O8" s="116" t="s">
        <v>3</v>
      </c>
      <c r="P8" s="179"/>
      <c r="Q8" s="179"/>
      <c r="R8" s="179"/>
      <c r="S8" s="179"/>
      <c r="T8" s="112"/>
      <c r="U8" s="112"/>
      <c r="V8" s="112"/>
      <c r="W8" s="112"/>
      <c r="X8" s="112"/>
      <c r="Y8" s="112"/>
      <c r="Z8" s="112"/>
      <c r="AA8" s="112"/>
      <c r="AB8" s="112"/>
      <c r="AC8" s="42"/>
    </row>
    <row r="9" spans="1:92" ht="19.5" customHeight="1">
      <c r="A9" s="169"/>
      <c r="B9" s="170"/>
      <c r="C9" s="170"/>
      <c r="D9" s="170"/>
      <c r="E9" s="175"/>
      <c r="F9" s="175"/>
      <c r="G9" s="175"/>
      <c r="H9" s="175"/>
      <c r="I9" s="175"/>
      <c r="J9" s="175"/>
      <c r="K9" s="175"/>
      <c r="L9" s="176"/>
      <c r="O9" s="162" t="s">
        <v>34</v>
      </c>
      <c r="P9" s="163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1"/>
    </row>
    <row r="10" spans="1:92" ht="19.5" customHeight="1" thickBot="1">
      <c r="A10" s="171"/>
      <c r="B10" s="172"/>
      <c r="C10" s="172"/>
      <c r="D10" s="172"/>
      <c r="E10" s="177"/>
      <c r="F10" s="177"/>
      <c r="G10" s="177"/>
      <c r="H10" s="177"/>
      <c r="I10" s="177"/>
      <c r="J10" s="177"/>
      <c r="K10" s="177"/>
      <c r="L10" s="178"/>
      <c r="O10" s="162" t="s">
        <v>32</v>
      </c>
      <c r="P10" s="163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1"/>
    </row>
    <row r="11" spans="1:92" ht="19.5" customHeight="1" thickBot="1">
      <c r="O11" s="162" t="s">
        <v>33</v>
      </c>
      <c r="P11" s="163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1"/>
    </row>
    <row r="12" spans="1:92" ht="19.5" customHeight="1">
      <c r="A12" s="158" t="s">
        <v>46</v>
      </c>
      <c r="B12" s="159"/>
      <c r="C12" s="159"/>
      <c r="D12" s="159"/>
      <c r="E12" s="159"/>
      <c r="F12" s="160"/>
      <c r="G12" s="160"/>
      <c r="H12" s="160"/>
      <c r="I12" s="160"/>
      <c r="J12" s="160"/>
      <c r="K12" s="160"/>
      <c r="L12" s="161"/>
      <c r="O12" s="162" t="s">
        <v>4</v>
      </c>
      <c r="P12" s="163"/>
      <c r="Q12" s="164"/>
      <c r="R12" s="164"/>
      <c r="S12" s="164"/>
      <c r="T12" s="164"/>
      <c r="U12" s="164"/>
      <c r="V12" s="165" t="s">
        <v>94</v>
      </c>
      <c r="W12" s="165"/>
      <c r="X12" s="164"/>
      <c r="Y12" s="164"/>
      <c r="Z12" s="164"/>
      <c r="AA12" s="164"/>
      <c r="AB12" s="164"/>
      <c r="AC12" s="166"/>
    </row>
    <row r="13" spans="1:92" ht="19.5" customHeight="1">
      <c r="A13" s="204" t="s">
        <v>13</v>
      </c>
      <c r="B13" s="205"/>
      <c r="C13" s="205"/>
      <c r="D13" s="205"/>
      <c r="E13" s="206" t="s">
        <v>113</v>
      </c>
      <c r="F13" s="206"/>
      <c r="G13" s="189"/>
      <c r="H13" s="190"/>
      <c r="I13" s="190"/>
      <c r="J13" s="190"/>
      <c r="K13" s="190"/>
      <c r="L13" s="191"/>
      <c r="O13" s="192" t="s">
        <v>104</v>
      </c>
      <c r="P13" s="193"/>
      <c r="Q13" s="194"/>
      <c r="R13" s="194"/>
      <c r="S13" s="194"/>
      <c r="T13" s="195" t="s">
        <v>103</v>
      </c>
      <c r="U13" s="195"/>
      <c r="V13" s="182"/>
      <c r="W13" s="182"/>
      <c r="X13" s="182"/>
      <c r="Y13" s="182"/>
      <c r="Z13" s="182"/>
      <c r="AA13" s="182"/>
      <c r="AB13" s="182"/>
      <c r="AC13" s="183"/>
      <c r="AE13" s="14" t="s">
        <v>31</v>
      </c>
      <c r="AF13" s="124" t="s">
        <v>119</v>
      </c>
      <c r="AL13" s="37"/>
    </row>
    <row r="14" spans="1:92" ht="19.5" customHeight="1">
      <c r="A14" s="196" t="s">
        <v>118</v>
      </c>
      <c r="B14" s="197"/>
      <c r="C14" s="197"/>
      <c r="D14" s="197"/>
      <c r="E14" s="198" t="s">
        <v>113</v>
      </c>
      <c r="F14" s="198"/>
      <c r="G14" s="184"/>
      <c r="H14" s="185"/>
      <c r="I14" s="185"/>
      <c r="J14" s="185"/>
      <c r="K14" s="185"/>
      <c r="L14" s="186"/>
      <c r="O14" s="187" t="s">
        <v>28</v>
      </c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41" t="s">
        <v>9</v>
      </c>
      <c r="AA14" s="164"/>
      <c r="AB14" s="164"/>
      <c r="AC14" s="42" t="s">
        <v>10</v>
      </c>
    </row>
    <row r="15" spans="1:92" ht="19.5" customHeight="1">
      <c r="A15" s="227" t="s">
        <v>14</v>
      </c>
      <c r="B15" s="228"/>
      <c r="C15" s="228"/>
      <c r="D15" s="228"/>
      <c r="E15" s="198" t="s">
        <v>113</v>
      </c>
      <c r="F15" s="198"/>
      <c r="G15" s="223"/>
      <c r="H15" s="224"/>
      <c r="I15" s="224"/>
      <c r="J15" s="224"/>
      <c r="K15" s="224"/>
      <c r="L15" s="225"/>
      <c r="O15" s="221" t="s">
        <v>5</v>
      </c>
      <c r="P15" s="222"/>
      <c r="Q15" s="226"/>
      <c r="R15" s="226"/>
      <c r="S15" s="226"/>
      <c r="T15" s="226"/>
      <c r="U15" s="226"/>
      <c r="V15" s="226"/>
      <c r="W15" s="39" t="s">
        <v>6</v>
      </c>
      <c r="X15" s="226"/>
      <c r="Y15" s="226"/>
      <c r="Z15" s="226"/>
      <c r="AA15" s="226"/>
      <c r="AB15" s="226"/>
      <c r="AC15" s="10" t="s">
        <v>7</v>
      </c>
    </row>
    <row r="16" spans="1:92" ht="19.5" customHeight="1">
      <c r="A16" s="227" t="s">
        <v>15</v>
      </c>
      <c r="B16" s="228"/>
      <c r="C16" s="228"/>
      <c r="D16" s="228"/>
      <c r="E16" s="198" t="s">
        <v>113</v>
      </c>
      <c r="F16" s="198"/>
      <c r="G16" s="218" t="str">
        <f>IF(G13&gt;0,W25,"")</f>
        <v/>
      </c>
      <c r="H16" s="219"/>
      <c r="I16" s="219"/>
      <c r="J16" s="219"/>
      <c r="K16" s="219"/>
      <c r="L16" s="220"/>
      <c r="O16" s="221" t="s">
        <v>8</v>
      </c>
      <c r="P16" s="222"/>
      <c r="Q16" s="13"/>
      <c r="R16" s="193" t="s">
        <v>39</v>
      </c>
      <c r="S16" s="193"/>
      <c r="T16" s="38"/>
      <c r="U16" s="193" t="s">
        <v>40</v>
      </c>
      <c r="V16" s="193"/>
      <c r="W16" s="195"/>
      <c r="X16" s="195"/>
      <c r="Y16" s="195"/>
      <c r="Z16" s="195"/>
      <c r="AA16" s="195"/>
      <c r="AB16" s="195"/>
      <c r="AC16" s="207"/>
      <c r="AE16" s="40" t="s">
        <v>53</v>
      </c>
      <c r="AF16" s="40"/>
    </row>
    <row r="17" spans="1:55" ht="19.5" customHeight="1" thickBot="1">
      <c r="A17" s="215" t="s">
        <v>16</v>
      </c>
      <c r="B17" s="216"/>
      <c r="C17" s="216"/>
      <c r="D17" s="216"/>
      <c r="E17" s="217" t="s">
        <v>113</v>
      </c>
      <c r="F17" s="217"/>
      <c r="G17" s="208" t="str">
        <f>IF(G13&gt;0,(G13+G14)-G15-G16,"")</f>
        <v/>
      </c>
      <c r="H17" s="209"/>
      <c r="I17" s="209"/>
      <c r="J17" s="209"/>
      <c r="K17" s="209"/>
      <c r="L17" s="210"/>
      <c r="O17" s="211" t="s">
        <v>19</v>
      </c>
      <c r="P17" s="212"/>
      <c r="Q17" s="212"/>
      <c r="R17" s="212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4"/>
      <c r="AE17" s="40" t="s">
        <v>54</v>
      </c>
      <c r="AF17" s="40"/>
    </row>
    <row r="18" spans="1:55" ht="19.5" customHeight="1" thickBot="1"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55" ht="19.5" customHeight="1">
      <c r="A19" s="240" t="s">
        <v>57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72" t="s">
        <v>115</v>
      </c>
      <c r="T19" s="272"/>
      <c r="U19" s="272" t="s">
        <v>17</v>
      </c>
      <c r="V19" s="272"/>
      <c r="W19" s="199" t="s">
        <v>108</v>
      </c>
      <c r="X19" s="199"/>
      <c r="Y19" s="199"/>
      <c r="Z19" s="199"/>
      <c r="AA19" s="199"/>
      <c r="AB19" s="199" t="s">
        <v>101</v>
      </c>
      <c r="AC19" s="200"/>
    </row>
    <row r="20" spans="1:55" ht="19.5" customHeight="1">
      <c r="A20" s="242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73"/>
      <c r="T20" s="273"/>
      <c r="U20" s="276"/>
      <c r="V20" s="276"/>
      <c r="W20" s="201"/>
      <c r="X20" s="201"/>
      <c r="Y20" s="201"/>
      <c r="Z20" s="201"/>
      <c r="AA20" s="201"/>
      <c r="AB20" s="202"/>
      <c r="AC20" s="203"/>
    </row>
    <row r="21" spans="1:55" ht="19.5" customHeight="1">
      <c r="A21" s="244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74"/>
      <c r="T21" s="274"/>
      <c r="U21" s="277"/>
      <c r="V21" s="277"/>
      <c r="W21" s="234"/>
      <c r="X21" s="234"/>
      <c r="Y21" s="234"/>
      <c r="Z21" s="234"/>
      <c r="AA21" s="234"/>
      <c r="AB21" s="235"/>
      <c r="AC21" s="236"/>
      <c r="AM21" s="119"/>
    </row>
    <row r="22" spans="1:55" ht="19.5" customHeight="1">
      <c r="A22" s="244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74"/>
      <c r="T22" s="274"/>
      <c r="U22" s="277"/>
      <c r="V22" s="277"/>
      <c r="W22" s="234"/>
      <c r="X22" s="234"/>
      <c r="Y22" s="234"/>
      <c r="Z22" s="234"/>
      <c r="AA22" s="234"/>
      <c r="AB22" s="235"/>
      <c r="AC22" s="236"/>
      <c r="AM22" s="119"/>
    </row>
    <row r="23" spans="1:55" ht="19.5" customHeight="1">
      <c r="A23" s="244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74"/>
      <c r="T23" s="274"/>
      <c r="U23" s="277"/>
      <c r="V23" s="277"/>
      <c r="W23" s="234"/>
      <c r="X23" s="234"/>
      <c r="Y23" s="234"/>
      <c r="Z23" s="234"/>
      <c r="AA23" s="234"/>
      <c r="AB23" s="235"/>
      <c r="AC23" s="236"/>
    </row>
    <row r="24" spans="1:55" ht="19.5" customHeight="1" thickBot="1">
      <c r="A24" s="270"/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5"/>
      <c r="T24" s="275"/>
      <c r="U24" s="299"/>
      <c r="V24" s="299"/>
      <c r="W24" s="237"/>
      <c r="X24" s="237"/>
      <c r="Y24" s="237"/>
      <c r="Z24" s="237"/>
      <c r="AA24" s="237"/>
      <c r="AB24" s="238"/>
      <c r="AC24" s="239"/>
    </row>
    <row r="25" spans="1:55" ht="19.5" customHeight="1">
      <c r="A25" s="231" t="s">
        <v>116</v>
      </c>
      <c r="B25" s="232"/>
      <c r="C25" s="232"/>
      <c r="D25" s="233"/>
      <c r="E25" s="294" t="s">
        <v>101</v>
      </c>
      <c r="F25" s="295"/>
      <c r="G25" s="295"/>
      <c r="H25" s="295" t="s">
        <v>106</v>
      </c>
      <c r="I25" s="295"/>
      <c r="J25" s="295"/>
      <c r="K25" s="295"/>
      <c r="L25" s="295" t="s">
        <v>105</v>
      </c>
      <c r="M25" s="295"/>
      <c r="N25" s="295"/>
      <c r="O25" s="296"/>
      <c r="P25" s="297" t="s">
        <v>114</v>
      </c>
      <c r="Q25" s="298"/>
      <c r="R25" s="298"/>
      <c r="S25" s="298"/>
      <c r="T25" s="298"/>
      <c r="U25" s="298"/>
      <c r="V25" s="298"/>
      <c r="W25" s="229"/>
      <c r="X25" s="230"/>
      <c r="Y25" s="230"/>
      <c r="Z25" s="230"/>
      <c r="AA25" s="230"/>
      <c r="AB25" s="134"/>
      <c r="AC25" s="135"/>
    </row>
    <row r="26" spans="1:55" ht="19.5" customHeight="1">
      <c r="A26" s="291" t="s">
        <v>107</v>
      </c>
      <c r="B26" s="292"/>
      <c r="C26" s="292"/>
      <c r="D26" s="293"/>
      <c r="E26" s="262">
        <v>0.1</v>
      </c>
      <c r="F26" s="263"/>
      <c r="G26" s="263"/>
      <c r="H26" s="264"/>
      <c r="I26" s="264"/>
      <c r="J26" s="264"/>
      <c r="K26" s="264"/>
      <c r="L26" s="264"/>
      <c r="M26" s="264"/>
      <c r="N26" s="264"/>
      <c r="O26" s="265"/>
      <c r="P26" s="266" t="s">
        <v>112</v>
      </c>
      <c r="Q26" s="267"/>
      <c r="R26" s="267"/>
      <c r="S26" s="267"/>
      <c r="T26" s="267"/>
      <c r="U26" s="267"/>
      <c r="V26" s="267"/>
      <c r="W26" s="268"/>
      <c r="X26" s="268"/>
      <c r="Y26" s="268"/>
      <c r="Z26" s="268"/>
      <c r="AA26" s="269"/>
      <c r="AB26" s="132"/>
      <c r="AC26" s="133"/>
      <c r="AG26" s="136" t="s">
        <v>61</v>
      </c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</row>
    <row r="27" spans="1:55" ht="19.5" customHeight="1">
      <c r="A27" s="282" t="s">
        <v>117</v>
      </c>
      <c r="B27" s="283"/>
      <c r="C27" s="283"/>
      <c r="D27" s="122" t="s">
        <v>110</v>
      </c>
      <c r="E27" s="246">
        <v>0.08</v>
      </c>
      <c r="F27" s="247"/>
      <c r="G27" s="247"/>
      <c r="H27" s="248"/>
      <c r="I27" s="248"/>
      <c r="J27" s="248"/>
      <c r="K27" s="248"/>
      <c r="L27" s="248"/>
      <c r="M27" s="248"/>
      <c r="N27" s="248"/>
      <c r="O27" s="249"/>
      <c r="P27" s="250" t="s">
        <v>109</v>
      </c>
      <c r="Q27" s="251"/>
      <c r="R27" s="251"/>
      <c r="S27" s="251"/>
      <c r="T27" s="251"/>
      <c r="U27" s="251"/>
      <c r="V27" s="251"/>
      <c r="W27" s="254"/>
      <c r="X27" s="254"/>
      <c r="Y27" s="254"/>
      <c r="Z27" s="254"/>
      <c r="AA27" s="229"/>
      <c r="AB27" s="128"/>
      <c r="AC27" s="129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</row>
    <row r="28" spans="1:55" ht="19.5" customHeight="1" thickBot="1">
      <c r="A28" s="284" t="s">
        <v>117</v>
      </c>
      <c r="B28" s="285"/>
      <c r="C28" s="285"/>
      <c r="D28" s="123" t="s">
        <v>111</v>
      </c>
      <c r="E28" s="257" t="s">
        <v>102</v>
      </c>
      <c r="F28" s="258"/>
      <c r="G28" s="258"/>
      <c r="H28" s="259"/>
      <c r="I28" s="259"/>
      <c r="J28" s="259"/>
      <c r="K28" s="259"/>
      <c r="L28" s="260"/>
      <c r="M28" s="260"/>
      <c r="N28" s="260"/>
      <c r="O28" s="261"/>
      <c r="P28" s="252"/>
      <c r="Q28" s="253"/>
      <c r="R28" s="253"/>
      <c r="S28" s="253"/>
      <c r="T28" s="253"/>
      <c r="U28" s="253"/>
      <c r="V28" s="253"/>
      <c r="W28" s="255"/>
      <c r="X28" s="255"/>
      <c r="Y28" s="255"/>
      <c r="Z28" s="255"/>
      <c r="AA28" s="256"/>
      <c r="AB28" s="130"/>
      <c r="AC28" s="131"/>
    </row>
    <row r="29" spans="1:55" ht="19.5" customHeight="1">
      <c r="Q29" s="120"/>
      <c r="R29" s="120"/>
      <c r="S29" s="121"/>
    </row>
    <row r="30" spans="1:55" ht="19.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114"/>
      <c r="Z30" s="114"/>
      <c r="AA30" s="114"/>
      <c r="AB30" s="114"/>
      <c r="AC30" s="114"/>
    </row>
    <row r="31" spans="1:55" ht="19.5" customHeight="1">
      <c r="A31" s="109" t="s">
        <v>60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6"/>
      <c r="AG31" s="15"/>
    </row>
    <row r="32" spans="1:55" ht="19.5" customHeight="1">
      <c r="A32" s="4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"/>
    </row>
    <row r="33" spans="1:35" ht="19.5" customHeight="1">
      <c r="A33" s="286" t="s">
        <v>58</v>
      </c>
      <c r="B33" s="287"/>
      <c r="C33" s="287"/>
      <c r="D33" s="287"/>
      <c r="E33" s="287"/>
      <c r="F33" s="287"/>
      <c r="G33" s="288"/>
      <c r="U33" s="14"/>
      <c r="V33" s="14"/>
      <c r="W33" s="14"/>
      <c r="X33" s="14"/>
      <c r="Y33" s="14"/>
      <c r="Z33" s="14"/>
      <c r="AC33" s="7"/>
      <c r="AD33" s="1"/>
      <c r="AE33" s="1"/>
      <c r="AF33" s="1"/>
      <c r="AG33" s="1"/>
      <c r="AH33" s="1"/>
      <c r="AI33" s="1"/>
    </row>
    <row r="34" spans="1:35" ht="19.5" customHeight="1">
      <c r="A34" s="289" t="s">
        <v>59</v>
      </c>
      <c r="B34" s="290"/>
      <c r="C34" s="3" t="s">
        <v>20</v>
      </c>
      <c r="AC34" s="7"/>
    </row>
    <row r="35" spans="1:35" ht="19.5" customHeight="1">
      <c r="A35" s="278" t="s">
        <v>59</v>
      </c>
      <c r="B35" s="279"/>
      <c r="C35" s="3" t="s">
        <v>21</v>
      </c>
      <c r="AC35" s="7"/>
    </row>
    <row r="36" spans="1:35" ht="19.5" customHeight="1">
      <c r="A36" s="278" t="s">
        <v>59</v>
      </c>
      <c r="B36" s="279"/>
      <c r="C36" s="3" t="s">
        <v>22</v>
      </c>
      <c r="AC36" s="7"/>
    </row>
    <row r="37" spans="1:35" ht="19.5" customHeight="1">
      <c r="A37" s="278" t="s">
        <v>59</v>
      </c>
      <c r="B37" s="279"/>
      <c r="C37" s="3" t="s">
        <v>23</v>
      </c>
      <c r="AC37" s="7"/>
    </row>
    <row r="38" spans="1:35" ht="19.5" customHeight="1">
      <c r="A38" s="278" t="s">
        <v>59</v>
      </c>
      <c r="B38" s="279"/>
      <c r="C38" s="3" t="s">
        <v>24</v>
      </c>
      <c r="AC38" s="7"/>
    </row>
    <row r="39" spans="1:35" ht="19.5" customHeight="1">
      <c r="A39" s="278" t="s">
        <v>59</v>
      </c>
      <c r="B39" s="279"/>
      <c r="C39" s="3" t="s">
        <v>25</v>
      </c>
      <c r="AC39" s="7"/>
    </row>
    <row r="40" spans="1:35" ht="19.5" customHeight="1">
      <c r="A40" s="280" t="s">
        <v>59</v>
      </c>
      <c r="B40" s="281"/>
      <c r="C40" s="44" t="s">
        <v>26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9"/>
    </row>
    <row r="48" spans="1:35" ht="19.5" customHeight="1">
      <c r="AI48" s="1"/>
    </row>
    <row r="49" spans="30:35" ht="19.5" customHeight="1">
      <c r="AI49" s="1"/>
    </row>
    <row r="53" spans="30:35" ht="19.5" customHeight="1">
      <c r="AD53" s="1"/>
      <c r="AE53" s="1"/>
      <c r="AF53" s="1"/>
      <c r="AG53" s="1"/>
    </row>
    <row r="54" spans="30:35" ht="19.5" customHeight="1">
      <c r="AD54" s="1"/>
      <c r="AE54" s="1"/>
      <c r="AF54" s="1"/>
      <c r="AG54" s="1"/>
    </row>
    <row r="55" spans="30:35" ht="19.5" customHeight="1">
      <c r="AD55" s="1"/>
      <c r="AE55" s="1"/>
      <c r="AF55" s="1"/>
      <c r="AG55" s="1"/>
    </row>
  </sheetData>
  <mergeCells count="121">
    <mergeCell ref="A4:B5"/>
    <mergeCell ref="C4:S5"/>
    <mergeCell ref="W4:AC4"/>
    <mergeCell ref="CM4:CN4"/>
    <mergeCell ref="O7:V7"/>
    <mergeCell ref="X7:AC7"/>
    <mergeCell ref="L1:R2"/>
    <mergeCell ref="AB1:AC1"/>
    <mergeCell ref="CM1:CN1"/>
    <mergeCell ref="AG2:AQ3"/>
    <mergeCell ref="CM2:CN2"/>
    <mergeCell ref="CM3:CN3"/>
    <mergeCell ref="O11:P11"/>
    <mergeCell ref="Q11:AC11"/>
    <mergeCell ref="A12:E12"/>
    <mergeCell ref="F12:L12"/>
    <mergeCell ref="O12:P12"/>
    <mergeCell ref="Q12:U12"/>
    <mergeCell ref="V12:W12"/>
    <mergeCell ref="X12:AC12"/>
    <mergeCell ref="A8:D10"/>
    <mergeCell ref="E8:L10"/>
    <mergeCell ref="P8:S8"/>
    <mergeCell ref="O9:P9"/>
    <mergeCell ref="Q9:AC9"/>
    <mergeCell ref="O10:P10"/>
    <mergeCell ref="Q10:AC10"/>
    <mergeCell ref="A15:D15"/>
    <mergeCell ref="E15:F15"/>
    <mergeCell ref="G15:L15"/>
    <mergeCell ref="O15:P15"/>
    <mergeCell ref="Q15:V15"/>
    <mergeCell ref="X15:AB15"/>
    <mergeCell ref="V13:AC13"/>
    <mergeCell ref="A14:D14"/>
    <mergeCell ref="E14:F14"/>
    <mergeCell ref="G14:L14"/>
    <mergeCell ref="O14:Y14"/>
    <mergeCell ref="AA14:AB14"/>
    <mergeCell ref="A13:D13"/>
    <mergeCell ref="E13:F13"/>
    <mergeCell ref="G13:L13"/>
    <mergeCell ref="O13:P13"/>
    <mergeCell ref="Q13:S13"/>
    <mergeCell ref="T13:U13"/>
    <mergeCell ref="W16:AC16"/>
    <mergeCell ref="A17:D17"/>
    <mergeCell ref="E17:F17"/>
    <mergeCell ref="G17:L17"/>
    <mergeCell ref="O17:R17"/>
    <mergeCell ref="S17:AC17"/>
    <mergeCell ref="A16:D16"/>
    <mergeCell ref="E16:F16"/>
    <mergeCell ref="G16:L16"/>
    <mergeCell ref="O16:P16"/>
    <mergeCell ref="R16:S16"/>
    <mergeCell ref="U16:V16"/>
    <mergeCell ref="A19:R19"/>
    <mergeCell ref="S19:T19"/>
    <mergeCell ref="U19:V19"/>
    <mergeCell ref="W19:AA19"/>
    <mergeCell ref="AB19:AC19"/>
    <mergeCell ref="A20:R20"/>
    <mergeCell ref="S20:T20"/>
    <mergeCell ref="U20:V20"/>
    <mergeCell ref="W20:AA20"/>
    <mergeCell ref="AB20:AC20"/>
    <mergeCell ref="A21:R21"/>
    <mergeCell ref="S21:T21"/>
    <mergeCell ref="U21:V21"/>
    <mergeCell ref="W21:AA21"/>
    <mergeCell ref="AB21:AC21"/>
    <mergeCell ref="A22:R22"/>
    <mergeCell ref="S22:T22"/>
    <mergeCell ref="U22:V22"/>
    <mergeCell ref="W22:AA22"/>
    <mergeCell ref="AB22:AC22"/>
    <mergeCell ref="A23:R23"/>
    <mergeCell ref="S23:T23"/>
    <mergeCell ref="U23:V23"/>
    <mergeCell ref="W23:AA23"/>
    <mergeCell ref="AB23:AC23"/>
    <mergeCell ref="A24:R24"/>
    <mergeCell ref="S24:T24"/>
    <mergeCell ref="U24:V24"/>
    <mergeCell ref="W24:AA24"/>
    <mergeCell ref="AB24:AC24"/>
    <mergeCell ref="AB25:AC25"/>
    <mergeCell ref="A26:D26"/>
    <mergeCell ref="E26:G26"/>
    <mergeCell ref="H26:K26"/>
    <mergeCell ref="L26:O26"/>
    <mergeCell ref="P26:V26"/>
    <mergeCell ref="W26:AA26"/>
    <mergeCell ref="AB26:AC26"/>
    <mergeCell ref="A25:D25"/>
    <mergeCell ref="E25:G25"/>
    <mergeCell ref="H25:K25"/>
    <mergeCell ref="L25:O25"/>
    <mergeCell ref="P25:V25"/>
    <mergeCell ref="W25:AA25"/>
    <mergeCell ref="AG26:BC27"/>
    <mergeCell ref="A27:C27"/>
    <mergeCell ref="E27:G27"/>
    <mergeCell ref="H27:K27"/>
    <mergeCell ref="L27:O27"/>
    <mergeCell ref="P27:V28"/>
    <mergeCell ref="W27:AA28"/>
    <mergeCell ref="AB27:AC28"/>
    <mergeCell ref="A28:C28"/>
    <mergeCell ref="E28:G28"/>
    <mergeCell ref="A37:B37"/>
    <mergeCell ref="A38:B38"/>
    <mergeCell ref="A39:B39"/>
    <mergeCell ref="A40:B40"/>
    <mergeCell ref="H28:K28"/>
    <mergeCell ref="L28:O28"/>
    <mergeCell ref="A33:G33"/>
    <mergeCell ref="A34:B34"/>
    <mergeCell ref="A35:B35"/>
    <mergeCell ref="A36:B36"/>
  </mergeCells>
  <phoneticPr fontId="1"/>
  <dataValidations count="1">
    <dataValidation type="list" allowBlank="1" showInputMessage="1" showErrorMessage="1" sqref="AB20:AC24" xr:uid="{DAFF3CDC-2E77-4D9B-A86E-AC394C485AF7}">
      <formula1>$CM$1:$CM$3</formula1>
    </dataValidation>
  </dataValidations>
  <printOptions horizontalCentered="1" verticalCentered="1"/>
  <pageMargins left="0.39370078740157483" right="0.11811023622047245" top="0.19685039370078741" bottom="0.19685039370078741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19</xdr:col>
                    <xdr:colOff>127000</xdr:colOff>
                    <xdr:row>15</xdr:row>
                    <xdr:rowOff>0</xdr:rowOff>
                  </from>
                  <to>
                    <xdr:col>20</xdr:col>
                    <xdr:colOff>215900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16</xdr:col>
                    <xdr:colOff>127000</xdr:colOff>
                    <xdr:row>15</xdr:row>
                    <xdr:rowOff>0</xdr:rowOff>
                  </from>
                  <to>
                    <xdr:col>17</xdr:col>
                    <xdr:colOff>215900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26"/>
  <sheetViews>
    <sheetView view="pageBreakPreview" zoomScale="98" zoomScaleNormal="70" zoomScaleSheetLayoutView="98" workbookViewId="0">
      <pane ySplit="4" topLeftCell="A5" activePane="bottomLeft" state="frozen"/>
      <selection activeCell="A3" sqref="A3:A4"/>
      <selection pane="bottomLeft" activeCell="M2" sqref="M2"/>
    </sheetView>
  </sheetViews>
  <sheetFormatPr baseColWidth="10" defaultColWidth="5.6640625" defaultRowHeight="24" customHeight="1"/>
  <cols>
    <col min="1" max="1" width="2.33203125" style="57" customWidth="1"/>
    <col min="2" max="2" width="5.6640625" style="57" customWidth="1"/>
    <col min="3" max="3" width="6" style="57" customWidth="1"/>
    <col min="4" max="4" width="5.6640625" style="57" customWidth="1"/>
    <col min="5" max="5" width="6.1640625" style="57" customWidth="1"/>
    <col min="6" max="6" width="5.6640625" style="57" customWidth="1"/>
    <col min="7" max="7" width="15.83203125" style="59" customWidth="1"/>
    <col min="8" max="8" width="7" style="59" customWidth="1"/>
    <col min="9" max="9" width="12.33203125" style="59" customWidth="1"/>
    <col min="10" max="10" width="7" style="59" customWidth="1"/>
    <col min="11" max="11" width="12.33203125" style="59" customWidth="1"/>
    <col min="12" max="12" width="7" style="59" customWidth="1"/>
    <col min="13" max="13" width="12.33203125" style="59" customWidth="1"/>
    <col min="14" max="14" width="7" style="59" customWidth="1"/>
    <col min="15" max="15" width="13.1640625" style="58" customWidth="1"/>
    <col min="16" max="16" width="14.33203125" style="57" customWidth="1"/>
    <col min="17" max="18" width="2.6640625" style="57" customWidth="1"/>
    <col min="19" max="19" width="11.1640625" style="57" customWidth="1"/>
    <col min="20" max="35" width="2.6640625" style="57" customWidth="1"/>
    <col min="36" max="16384" width="5.6640625" style="57"/>
  </cols>
  <sheetData>
    <row r="1" spans="1:19" ht="36" customHeight="1" thickBot="1">
      <c r="A1" s="320" t="s">
        <v>71</v>
      </c>
      <c r="B1" s="320"/>
      <c r="C1" s="102"/>
      <c r="D1" s="101" t="s">
        <v>70</v>
      </c>
      <c r="E1" s="102"/>
      <c r="F1" s="78" t="s">
        <v>51</v>
      </c>
      <c r="G1" s="77"/>
      <c r="H1" s="300" t="s">
        <v>69</v>
      </c>
      <c r="I1" s="300"/>
      <c r="J1" s="300"/>
      <c r="K1" s="300"/>
      <c r="L1" s="300"/>
      <c r="M1" s="300"/>
      <c r="N1" s="76"/>
      <c r="O1" s="75"/>
      <c r="P1" s="74"/>
    </row>
    <row r="2" spans="1:19" ht="15.75" customHeight="1" thickTop="1">
      <c r="G2" s="57"/>
      <c r="H2" s="57"/>
      <c r="I2" s="57"/>
      <c r="J2" s="57"/>
      <c r="K2" s="57"/>
      <c r="L2" s="57"/>
      <c r="M2" s="57"/>
      <c r="N2" s="57"/>
      <c r="O2" s="73"/>
    </row>
    <row r="3" spans="1:19" ht="15" customHeight="1">
      <c r="A3" s="305" t="s">
        <v>47</v>
      </c>
      <c r="B3" s="306"/>
      <c r="C3" s="306"/>
      <c r="D3" s="306"/>
      <c r="E3" s="306"/>
      <c r="F3" s="307"/>
      <c r="G3" s="311" t="s">
        <v>68</v>
      </c>
      <c r="H3" s="70" t="s">
        <v>67</v>
      </c>
      <c r="I3" s="69"/>
      <c r="J3" s="72" t="s">
        <v>66</v>
      </c>
      <c r="K3" s="71"/>
      <c r="L3" s="70" t="s">
        <v>65</v>
      </c>
      <c r="M3" s="69"/>
      <c r="N3" s="303" t="s">
        <v>64</v>
      </c>
      <c r="O3" s="304"/>
      <c r="P3" s="301" t="s">
        <v>48</v>
      </c>
    </row>
    <row r="4" spans="1:19" ht="15" customHeight="1">
      <c r="A4" s="308"/>
      <c r="B4" s="309"/>
      <c r="C4" s="309"/>
      <c r="D4" s="309"/>
      <c r="E4" s="309"/>
      <c r="F4" s="310"/>
      <c r="G4" s="312"/>
      <c r="H4" s="66" t="s">
        <v>63</v>
      </c>
      <c r="I4" s="67" t="s">
        <v>49</v>
      </c>
      <c r="J4" s="66" t="s">
        <v>63</v>
      </c>
      <c r="K4" s="68" t="s">
        <v>49</v>
      </c>
      <c r="L4" s="66" t="s">
        <v>63</v>
      </c>
      <c r="M4" s="67" t="s">
        <v>49</v>
      </c>
      <c r="N4" s="66" t="s">
        <v>63</v>
      </c>
      <c r="O4" s="65" t="s">
        <v>49</v>
      </c>
      <c r="P4" s="302"/>
    </row>
    <row r="5" spans="1:19" ht="24" customHeight="1">
      <c r="A5" s="103"/>
      <c r="B5" s="104"/>
      <c r="C5" s="104"/>
      <c r="D5" s="104"/>
      <c r="E5" s="104"/>
      <c r="F5" s="105"/>
      <c r="G5" s="28"/>
      <c r="H5" s="64"/>
      <c r="I5" s="29" t="str">
        <f>IF(H5&lt;&gt;"",G5*H5,"")</f>
        <v/>
      </c>
      <c r="J5" s="64"/>
      <c r="K5" s="29" t="str">
        <f>IF(J5&lt;&gt;"",G5*J5,"")</f>
        <v/>
      </c>
      <c r="L5" s="89" t="str">
        <f>IF(AND(G5&lt;&gt;"",J5&lt;&gt;""),H5+J5,"")</f>
        <v/>
      </c>
      <c r="M5" s="29" t="str">
        <f>IF(AND(G5&lt;&gt;"",K5&lt;&gt;""),I5+K5,"")</f>
        <v/>
      </c>
      <c r="N5" s="89" t="str">
        <f t="shared" ref="N5" si="0">IF(AND(G5&lt;&gt;"",L5&lt;&gt;""),100%-L5,"")</f>
        <v/>
      </c>
      <c r="O5" s="63" t="str">
        <f t="shared" ref="O5" si="1">IF(AND(G5&lt;&gt;"",M5&lt;&gt;""),G5-M5,"")</f>
        <v/>
      </c>
      <c r="P5" s="34"/>
      <c r="S5" s="60"/>
    </row>
    <row r="6" spans="1:19" ht="24" customHeight="1">
      <c r="A6" s="106"/>
      <c r="B6" s="107"/>
      <c r="C6" s="107"/>
      <c r="D6" s="107"/>
      <c r="E6" s="107"/>
      <c r="F6" s="108"/>
      <c r="G6" s="28"/>
      <c r="H6" s="64"/>
      <c r="I6" s="29" t="str">
        <f t="shared" ref="I6:I21" si="2">IF(H6&lt;&gt;"",G6*H6,"")</f>
        <v/>
      </c>
      <c r="J6" s="64"/>
      <c r="K6" s="29" t="str">
        <f t="shared" ref="K6:K21" si="3">IF(J6&lt;&gt;"",G6*J6,"")</f>
        <v/>
      </c>
      <c r="L6" s="89" t="str">
        <f t="shared" ref="L6:L21" si="4">IF(AND(G6&lt;&gt;"",J6&lt;&gt;""),H6+J6,"")</f>
        <v/>
      </c>
      <c r="M6" s="29" t="str">
        <f t="shared" ref="M6:M21" si="5">IF(AND(G6&lt;&gt;"",K6&lt;&gt;""),I6+K6,"")</f>
        <v/>
      </c>
      <c r="N6" s="89" t="str">
        <f t="shared" ref="N6:N21" si="6">IF(AND(G6&lt;&gt;"",L6&lt;&gt;""),100%-L6,"")</f>
        <v/>
      </c>
      <c r="O6" s="63" t="str">
        <f t="shared" ref="O6:O21" si="7">IF(AND(G6&lt;&gt;"",M6&lt;&gt;""),G6-M6,"")</f>
        <v/>
      </c>
      <c r="P6" s="35"/>
      <c r="S6" s="60"/>
    </row>
    <row r="7" spans="1:19" ht="24" customHeight="1">
      <c r="A7" s="106"/>
      <c r="B7" s="107"/>
      <c r="C7" s="107"/>
      <c r="D7" s="107"/>
      <c r="E7" s="107"/>
      <c r="F7" s="108"/>
      <c r="G7" s="28"/>
      <c r="H7" s="64"/>
      <c r="I7" s="29" t="str">
        <f t="shared" si="2"/>
        <v/>
      </c>
      <c r="J7" s="64"/>
      <c r="K7" s="29" t="str">
        <f t="shared" si="3"/>
        <v/>
      </c>
      <c r="L7" s="89" t="str">
        <f t="shared" si="4"/>
        <v/>
      </c>
      <c r="M7" s="29" t="str">
        <f t="shared" si="5"/>
        <v/>
      </c>
      <c r="N7" s="89" t="str">
        <f t="shared" si="6"/>
        <v/>
      </c>
      <c r="O7" s="63" t="str">
        <f t="shared" si="7"/>
        <v/>
      </c>
      <c r="P7" s="35"/>
      <c r="S7" s="60"/>
    </row>
    <row r="8" spans="1:19" ht="24" customHeight="1">
      <c r="A8" s="106"/>
      <c r="B8" s="107"/>
      <c r="C8" s="107"/>
      <c r="D8" s="107"/>
      <c r="E8" s="107"/>
      <c r="F8" s="108"/>
      <c r="G8" s="28"/>
      <c r="H8" s="64"/>
      <c r="I8" s="29" t="str">
        <f t="shared" si="2"/>
        <v/>
      </c>
      <c r="J8" s="64"/>
      <c r="K8" s="29" t="str">
        <f t="shared" si="3"/>
        <v/>
      </c>
      <c r="L8" s="89" t="str">
        <f t="shared" si="4"/>
        <v/>
      </c>
      <c r="M8" s="29" t="str">
        <f t="shared" si="5"/>
        <v/>
      </c>
      <c r="N8" s="89" t="str">
        <f t="shared" si="6"/>
        <v/>
      </c>
      <c r="O8" s="63" t="str">
        <f t="shared" si="7"/>
        <v/>
      </c>
      <c r="P8" s="35"/>
      <c r="S8" s="60"/>
    </row>
    <row r="9" spans="1:19" ht="24" customHeight="1">
      <c r="A9" s="103"/>
      <c r="B9" s="104"/>
      <c r="C9" s="104"/>
      <c r="D9" s="104"/>
      <c r="E9" s="104"/>
      <c r="F9" s="105"/>
      <c r="G9" s="28"/>
      <c r="H9" s="64"/>
      <c r="I9" s="29" t="str">
        <f t="shared" si="2"/>
        <v/>
      </c>
      <c r="J9" s="64"/>
      <c r="K9" s="29" t="str">
        <f t="shared" si="3"/>
        <v/>
      </c>
      <c r="L9" s="89" t="str">
        <f t="shared" si="4"/>
        <v/>
      </c>
      <c r="M9" s="29" t="str">
        <f t="shared" si="5"/>
        <v/>
      </c>
      <c r="N9" s="89" t="str">
        <f t="shared" si="6"/>
        <v/>
      </c>
      <c r="O9" s="63" t="str">
        <f t="shared" si="7"/>
        <v/>
      </c>
      <c r="P9" s="35"/>
      <c r="S9" s="60"/>
    </row>
    <row r="10" spans="1:19" ht="24" customHeight="1">
      <c r="A10" s="106"/>
      <c r="B10" s="107"/>
      <c r="C10" s="107"/>
      <c r="D10" s="107"/>
      <c r="E10" s="107"/>
      <c r="F10" s="108"/>
      <c r="G10" s="28"/>
      <c r="H10" s="64"/>
      <c r="I10" s="29" t="str">
        <f t="shared" si="2"/>
        <v/>
      </c>
      <c r="J10" s="64"/>
      <c r="K10" s="29" t="str">
        <f t="shared" si="3"/>
        <v/>
      </c>
      <c r="L10" s="89" t="str">
        <f t="shared" si="4"/>
        <v/>
      </c>
      <c r="M10" s="29" t="str">
        <f t="shared" si="5"/>
        <v/>
      </c>
      <c r="N10" s="89" t="str">
        <f t="shared" si="6"/>
        <v/>
      </c>
      <c r="O10" s="63" t="str">
        <f t="shared" si="7"/>
        <v/>
      </c>
      <c r="P10" s="35"/>
      <c r="S10" s="60"/>
    </row>
    <row r="11" spans="1:19" ht="24" customHeight="1">
      <c r="A11" s="106"/>
      <c r="B11" s="107"/>
      <c r="C11" s="107"/>
      <c r="D11" s="107"/>
      <c r="E11" s="107"/>
      <c r="F11" s="108"/>
      <c r="G11" s="28"/>
      <c r="H11" s="64"/>
      <c r="I11" s="29" t="str">
        <f t="shared" si="2"/>
        <v/>
      </c>
      <c r="J11" s="64"/>
      <c r="K11" s="29" t="str">
        <f t="shared" si="3"/>
        <v/>
      </c>
      <c r="L11" s="89" t="str">
        <f t="shared" si="4"/>
        <v/>
      </c>
      <c r="M11" s="29" t="str">
        <f t="shared" si="5"/>
        <v/>
      </c>
      <c r="N11" s="89" t="str">
        <f t="shared" si="6"/>
        <v/>
      </c>
      <c r="O11" s="63" t="str">
        <f t="shared" si="7"/>
        <v/>
      </c>
      <c r="P11" s="35"/>
      <c r="S11" s="60"/>
    </row>
    <row r="12" spans="1:19" ht="24" customHeight="1">
      <c r="A12" s="106"/>
      <c r="B12" s="107"/>
      <c r="C12" s="107"/>
      <c r="D12" s="107"/>
      <c r="E12" s="107"/>
      <c r="F12" s="108"/>
      <c r="G12" s="28"/>
      <c r="H12" s="64"/>
      <c r="I12" s="29" t="str">
        <f t="shared" si="2"/>
        <v/>
      </c>
      <c r="J12" s="64"/>
      <c r="K12" s="29" t="str">
        <f t="shared" si="3"/>
        <v/>
      </c>
      <c r="L12" s="89" t="str">
        <f t="shared" si="4"/>
        <v/>
      </c>
      <c r="M12" s="29" t="str">
        <f t="shared" si="5"/>
        <v/>
      </c>
      <c r="N12" s="89" t="str">
        <f t="shared" si="6"/>
        <v/>
      </c>
      <c r="O12" s="63" t="str">
        <f t="shared" si="7"/>
        <v/>
      </c>
      <c r="P12" s="35"/>
      <c r="S12" s="60"/>
    </row>
    <row r="13" spans="1:19" ht="24" customHeight="1">
      <c r="A13" s="106"/>
      <c r="B13" s="107"/>
      <c r="C13" s="107"/>
      <c r="D13" s="107"/>
      <c r="E13" s="107"/>
      <c r="F13" s="108"/>
      <c r="G13" s="28"/>
      <c r="H13" s="64"/>
      <c r="I13" s="29" t="str">
        <f t="shared" si="2"/>
        <v/>
      </c>
      <c r="J13" s="64"/>
      <c r="K13" s="29" t="str">
        <f t="shared" si="3"/>
        <v/>
      </c>
      <c r="L13" s="89" t="str">
        <f t="shared" si="4"/>
        <v/>
      </c>
      <c r="M13" s="29" t="str">
        <f t="shared" si="5"/>
        <v/>
      </c>
      <c r="N13" s="89" t="str">
        <f t="shared" si="6"/>
        <v/>
      </c>
      <c r="O13" s="63" t="str">
        <f t="shared" si="7"/>
        <v/>
      </c>
      <c r="P13" s="35"/>
      <c r="S13" s="60"/>
    </row>
    <row r="14" spans="1:19" ht="24" customHeight="1">
      <c r="A14" s="106"/>
      <c r="B14" s="107"/>
      <c r="C14" s="107"/>
      <c r="D14" s="107"/>
      <c r="E14" s="107"/>
      <c r="F14" s="108"/>
      <c r="G14" s="28"/>
      <c r="H14" s="64"/>
      <c r="I14" s="29" t="str">
        <f t="shared" si="2"/>
        <v/>
      </c>
      <c r="J14" s="64"/>
      <c r="K14" s="29" t="str">
        <f t="shared" si="3"/>
        <v/>
      </c>
      <c r="L14" s="89" t="str">
        <f t="shared" si="4"/>
        <v/>
      </c>
      <c r="M14" s="29" t="str">
        <f t="shared" si="5"/>
        <v/>
      </c>
      <c r="N14" s="89" t="str">
        <f t="shared" si="6"/>
        <v/>
      </c>
      <c r="O14" s="63" t="str">
        <f t="shared" si="7"/>
        <v/>
      </c>
      <c r="P14" s="35"/>
      <c r="S14" s="60"/>
    </row>
    <row r="15" spans="1:19" ht="24" customHeight="1">
      <c r="A15" s="106"/>
      <c r="B15" s="107"/>
      <c r="C15" s="107"/>
      <c r="D15" s="107"/>
      <c r="E15" s="107"/>
      <c r="F15" s="108"/>
      <c r="G15" s="28"/>
      <c r="H15" s="64"/>
      <c r="I15" s="29" t="str">
        <f t="shared" si="2"/>
        <v/>
      </c>
      <c r="J15" s="64"/>
      <c r="K15" s="29" t="str">
        <f t="shared" si="3"/>
        <v/>
      </c>
      <c r="L15" s="89" t="str">
        <f t="shared" si="4"/>
        <v/>
      </c>
      <c r="M15" s="29" t="str">
        <f t="shared" si="5"/>
        <v/>
      </c>
      <c r="N15" s="89" t="str">
        <f t="shared" si="6"/>
        <v/>
      </c>
      <c r="O15" s="63" t="str">
        <f t="shared" si="7"/>
        <v/>
      </c>
      <c r="P15" s="35"/>
      <c r="S15" s="60"/>
    </row>
    <row r="16" spans="1:19" ht="24" customHeight="1">
      <c r="A16" s="106"/>
      <c r="B16" s="107"/>
      <c r="C16" s="107"/>
      <c r="D16" s="107"/>
      <c r="E16" s="107"/>
      <c r="F16" s="108"/>
      <c r="G16" s="28"/>
      <c r="H16" s="64"/>
      <c r="I16" s="29" t="str">
        <f t="shared" si="2"/>
        <v/>
      </c>
      <c r="J16" s="64"/>
      <c r="K16" s="29" t="str">
        <f t="shared" si="3"/>
        <v/>
      </c>
      <c r="L16" s="89" t="str">
        <f t="shared" si="4"/>
        <v/>
      </c>
      <c r="M16" s="29" t="str">
        <f t="shared" si="5"/>
        <v/>
      </c>
      <c r="N16" s="89" t="str">
        <f t="shared" si="6"/>
        <v/>
      </c>
      <c r="O16" s="63" t="str">
        <f t="shared" si="7"/>
        <v/>
      </c>
      <c r="P16" s="35"/>
      <c r="S16" s="60"/>
    </row>
    <row r="17" spans="1:19" ht="24" customHeight="1">
      <c r="A17" s="106"/>
      <c r="B17" s="107"/>
      <c r="C17" s="107"/>
      <c r="D17" s="107"/>
      <c r="E17" s="107"/>
      <c r="F17" s="108"/>
      <c r="G17" s="28"/>
      <c r="H17" s="64"/>
      <c r="I17" s="29" t="str">
        <f t="shared" si="2"/>
        <v/>
      </c>
      <c r="J17" s="64"/>
      <c r="K17" s="29" t="str">
        <f t="shared" si="3"/>
        <v/>
      </c>
      <c r="L17" s="89" t="str">
        <f t="shared" si="4"/>
        <v/>
      </c>
      <c r="M17" s="29" t="str">
        <f t="shared" si="5"/>
        <v/>
      </c>
      <c r="N17" s="89" t="str">
        <f t="shared" si="6"/>
        <v/>
      </c>
      <c r="O17" s="63" t="str">
        <f t="shared" si="7"/>
        <v/>
      </c>
      <c r="P17" s="35"/>
      <c r="S17" s="60"/>
    </row>
    <row r="18" spans="1:19" ht="24" customHeight="1">
      <c r="A18" s="106"/>
      <c r="B18" s="107"/>
      <c r="C18" s="107"/>
      <c r="D18" s="107"/>
      <c r="E18" s="107"/>
      <c r="F18" s="108"/>
      <c r="G18" s="28"/>
      <c r="H18" s="64"/>
      <c r="I18" s="29" t="str">
        <f t="shared" si="2"/>
        <v/>
      </c>
      <c r="J18" s="64"/>
      <c r="K18" s="29" t="str">
        <f t="shared" si="3"/>
        <v/>
      </c>
      <c r="L18" s="89" t="str">
        <f t="shared" si="4"/>
        <v/>
      </c>
      <c r="M18" s="29" t="str">
        <f t="shared" si="5"/>
        <v/>
      </c>
      <c r="N18" s="89" t="str">
        <f t="shared" si="6"/>
        <v/>
      </c>
      <c r="O18" s="63" t="str">
        <f t="shared" si="7"/>
        <v/>
      </c>
      <c r="P18" s="35"/>
      <c r="S18" s="60"/>
    </row>
    <row r="19" spans="1:19" ht="24" customHeight="1">
      <c r="A19" s="106"/>
      <c r="B19" s="107"/>
      <c r="C19" s="107"/>
      <c r="D19" s="107"/>
      <c r="E19" s="107"/>
      <c r="F19" s="108"/>
      <c r="G19" s="28"/>
      <c r="H19" s="64"/>
      <c r="I19" s="29" t="str">
        <f t="shared" si="2"/>
        <v/>
      </c>
      <c r="J19" s="64"/>
      <c r="K19" s="29" t="str">
        <f t="shared" si="3"/>
        <v/>
      </c>
      <c r="L19" s="89" t="str">
        <f t="shared" si="4"/>
        <v/>
      </c>
      <c r="M19" s="29" t="str">
        <f t="shared" si="5"/>
        <v/>
      </c>
      <c r="N19" s="89" t="str">
        <f t="shared" si="6"/>
        <v/>
      </c>
      <c r="O19" s="63" t="str">
        <f t="shared" si="7"/>
        <v/>
      </c>
      <c r="P19" s="35"/>
      <c r="S19" s="60"/>
    </row>
    <row r="20" spans="1:19" ht="24" customHeight="1">
      <c r="A20" s="106"/>
      <c r="B20" s="107"/>
      <c r="C20" s="107"/>
      <c r="D20" s="107"/>
      <c r="E20" s="107"/>
      <c r="F20" s="108"/>
      <c r="G20" s="28"/>
      <c r="H20" s="64"/>
      <c r="I20" s="29" t="str">
        <f t="shared" si="2"/>
        <v/>
      </c>
      <c r="J20" s="64"/>
      <c r="K20" s="29" t="str">
        <f t="shared" si="3"/>
        <v/>
      </c>
      <c r="L20" s="89" t="str">
        <f t="shared" si="4"/>
        <v/>
      </c>
      <c r="M20" s="29" t="str">
        <f t="shared" si="5"/>
        <v/>
      </c>
      <c r="N20" s="89" t="str">
        <f t="shared" si="6"/>
        <v/>
      </c>
      <c r="O20" s="63" t="str">
        <f t="shared" si="7"/>
        <v/>
      </c>
      <c r="P20" s="35"/>
      <c r="S20" s="60"/>
    </row>
    <row r="21" spans="1:19" ht="24" customHeight="1">
      <c r="A21" s="106"/>
      <c r="B21" s="107"/>
      <c r="C21" s="107"/>
      <c r="D21" s="107"/>
      <c r="E21" s="107"/>
      <c r="F21" s="108"/>
      <c r="G21" s="28"/>
      <c r="H21" s="64"/>
      <c r="I21" s="29" t="str">
        <f t="shared" si="2"/>
        <v/>
      </c>
      <c r="J21" s="64"/>
      <c r="K21" s="29" t="str">
        <f t="shared" si="3"/>
        <v/>
      </c>
      <c r="L21" s="89" t="str">
        <f t="shared" si="4"/>
        <v/>
      </c>
      <c r="M21" s="29" t="str">
        <f t="shared" si="5"/>
        <v/>
      </c>
      <c r="N21" s="89" t="str">
        <f t="shared" si="6"/>
        <v/>
      </c>
      <c r="O21" s="63" t="str">
        <f t="shared" si="7"/>
        <v/>
      </c>
      <c r="P21" s="35"/>
      <c r="S21" s="60"/>
    </row>
    <row r="22" spans="1:19" ht="24" customHeight="1">
      <c r="A22" s="321" t="s">
        <v>55</v>
      </c>
      <c r="B22" s="322"/>
      <c r="C22" s="322"/>
      <c r="D22" s="322"/>
      <c r="E22" s="322"/>
      <c r="F22" s="323"/>
      <c r="G22" s="30">
        <f>SUM(G5:G21)</f>
        <v>0</v>
      </c>
      <c r="H22" s="82"/>
      <c r="I22" s="30">
        <f>SUM(I5:I21)</f>
        <v>0</v>
      </c>
      <c r="J22" s="82"/>
      <c r="K22" s="32">
        <f>SUM(K5:K21)</f>
        <v>0</v>
      </c>
      <c r="L22" s="82"/>
      <c r="M22" s="30">
        <f>SUM(M5:M21)</f>
        <v>0</v>
      </c>
      <c r="N22" s="82"/>
      <c r="O22" s="62">
        <f>SUM(O5:O21)</f>
        <v>0</v>
      </c>
      <c r="P22" s="35"/>
      <c r="S22" s="60"/>
    </row>
    <row r="23" spans="1:19" ht="24" customHeight="1">
      <c r="A23" s="318" t="s">
        <v>76</v>
      </c>
      <c r="B23" s="319"/>
      <c r="C23" s="319"/>
      <c r="D23" s="319"/>
      <c r="E23" s="316">
        <v>0.1</v>
      </c>
      <c r="F23" s="317"/>
      <c r="G23" s="30">
        <f>E$23*G22</f>
        <v>0</v>
      </c>
      <c r="H23" s="82"/>
      <c r="I23" s="30">
        <f>$E$23*I22</f>
        <v>0</v>
      </c>
      <c r="J23" s="82"/>
      <c r="K23" s="32">
        <f>$E$23*K22</f>
        <v>0</v>
      </c>
      <c r="L23" s="82"/>
      <c r="M23" s="30">
        <f>$E$23*M22</f>
        <v>0</v>
      </c>
      <c r="N23" s="82"/>
      <c r="O23" s="62">
        <f>$E$23*O22</f>
        <v>0</v>
      </c>
      <c r="P23" s="35"/>
      <c r="S23" s="60"/>
    </row>
    <row r="24" spans="1:19" ht="24" customHeight="1">
      <c r="A24" s="313" t="s">
        <v>77</v>
      </c>
      <c r="B24" s="314"/>
      <c r="C24" s="314"/>
      <c r="D24" s="314"/>
      <c r="E24" s="314"/>
      <c r="F24" s="315"/>
      <c r="G24" s="31">
        <f>G22+G23</f>
        <v>0</v>
      </c>
      <c r="H24" s="83"/>
      <c r="I24" s="31">
        <f>I22+I23</f>
        <v>0</v>
      </c>
      <c r="J24" s="83"/>
      <c r="K24" s="33">
        <f>K22+K23</f>
        <v>0</v>
      </c>
      <c r="L24" s="83"/>
      <c r="M24" s="31">
        <f>M22+M23</f>
        <v>0</v>
      </c>
      <c r="N24" s="83"/>
      <c r="O24" s="61">
        <f>O22+O23</f>
        <v>0</v>
      </c>
      <c r="P24" s="36"/>
      <c r="S24" s="60"/>
    </row>
    <row r="26" spans="1:19" ht="6" customHeight="1"/>
  </sheetData>
  <mergeCells count="10">
    <mergeCell ref="A24:F24"/>
    <mergeCell ref="E23:F23"/>
    <mergeCell ref="A23:D23"/>
    <mergeCell ref="A1:B1"/>
    <mergeCell ref="A22:F22"/>
    <mergeCell ref="H1:M1"/>
    <mergeCell ref="P3:P4"/>
    <mergeCell ref="N3:O3"/>
    <mergeCell ref="A3:F4"/>
    <mergeCell ref="G3:G4"/>
  </mergeCells>
  <phoneticPr fontId="1"/>
  <printOptions horizontalCentered="1"/>
  <pageMargins left="0.39370078740157483" right="0.39370078740157483" top="0.62992125984251968" bottom="0.39370078740157483" header="0.9055118110236221" footer="0.39370078740157483"/>
  <pageSetup paperSize="9" orientation="landscape" blackAndWhite="1" r:id="rId1"/>
  <headerFooter alignWithMargins="0">
    <oddHeader>&amp;R　　　&amp;U№&amp;P/&amp;N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4ED2-D093-474E-871B-C9456C33287B}">
  <sheetPr>
    <tabColor rgb="FF002060"/>
  </sheetPr>
  <dimension ref="A1:DG55"/>
  <sheetViews>
    <sheetView zoomScale="82" zoomScaleNormal="82" workbookViewId="0">
      <selection activeCell="BB37" sqref="BB37"/>
    </sheetView>
  </sheetViews>
  <sheetFormatPr baseColWidth="10" defaultColWidth="3.1640625" defaultRowHeight="19.5" customHeight="1"/>
  <cols>
    <col min="1" max="26" width="3.1640625" style="1"/>
    <col min="27" max="27" width="3.1640625" style="1" customWidth="1"/>
    <col min="28" max="38" width="3.1640625" style="1"/>
    <col min="39" max="39" width="3.1640625" style="1" customWidth="1"/>
    <col min="40" max="48" width="3.1640625" style="1"/>
    <col min="49" max="54" width="3.1640625" style="14"/>
    <col min="55" max="56" width="3.1640625" style="1"/>
    <col min="57" max="57" width="3.1640625" style="1" customWidth="1"/>
    <col min="58" max="16384" width="3.1640625" style="1"/>
  </cols>
  <sheetData>
    <row r="1" spans="1:111" ht="19.5" customHeight="1">
      <c r="T1" s="1" t="s">
        <v>95</v>
      </c>
      <c r="AE1" s="155" t="s">
        <v>18</v>
      </c>
      <c r="AF1" s="155"/>
      <c r="AG1" s="155"/>
      <c r="AH1" s="155"/>
      <c r="AI1" s="155"/>
      <c r="AJ1" s="155"/>
      <c r="AK1" s="155"/>
      <c r="AP1" s="56" t="s">
        <v>0</v>
      </c>
      <c r="AQ1" s="56"/>
      <c r="AR1" s="127"/>
      <c r="AS1" s="56"/>
      <c r="AT1" s="56" t="s">
        <v>1</v>
      </c>
      <c r="AU1" s="329"/>
      <c r="AV1" s="329"/>
      <c r="AX1" s="40" t="s">
        <v>56</v>
      </c>
      <c r="AY1" s="40"/>
      <c r="DF1" s="150">
        <v>0.1</v>
      </c>
      <c r="DG1" s="150"/>
    </row>
    <row r="2" spans="1:111" ht="19.5" customHeight="1">
      <c r="T2" s="3" t="s">
        <v>11</v>
      </c>
      <c r="AE2" s="155"/>
      <c r="AF2" s="155"/>
      <c r="AG2" s="155"/>
      <c r="AH2" s="155"/>
      <c r="AI2" s="155"/>
      <c r="AJ2" s="155"/>
      <c r="AK2" s="155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DF2" s="150">
        <v>0.08</v>
      </c>
      <c r="DG2" s="150"/>
    </row>
    <row r="3" spans="1:111" ht="19.5" customHeight="1" thickBot="1">
      <c r="AP3" s="11"/>
      <c r="AQ3" s="11"/>
      <c r="AR3" s="11"/>
      <c r="AS3" s="11"/>
      <c r="AT3" s="11"/>
      <c r="AU3" s="11"/>
      <c r="AV3" s="11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DF3" s="150" t="s">
        <v>102</v>
      </c>
      <c r="DG3" s="150"/>
    </row>
    <row r="4" spans="1:111" ht="19.5" customHeight="1" thickBot="1">
      <c r="A4" s="431" t="s">
        <v>45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3"/>
      <c r="T4" s="137" t="s">
        <v>2</v>
      </c>
      <c r="U4" s="138"/>
      <c r="V4" s="339" t="s">
        <v>130</v>
      </c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1"/>
      <c r="AP4" s="345">
        <v>45199</v>
      </c>
      <c r="AQ4" s="346"/>
      <c r="AR4" s="346"/>
      <c r="AS4" s="346"/>
      <c r="AT4" s="346"/>
      <c r="AU4" s="346"/>
      <c r="AV4" s="347"/>
      <c r="AX4" s="40"/>
      <c r="AY4" s="40"/>
      <c r="DF4" s="150"/>
      <c r="DG4" s="150"/>
    </row>
    <row r="5" spans="1:111" ht="19.5" customHeight="1" thickBot="1">
      <c r="T5" s="139"/>
      <c r="U5" s="140"/>
      <c r="V5" s="342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4"/>
      <c r="AP5" s="117"/>
      <c r="AQ5" s="117"/>
      <c r="AR5" s="117"/>
      <c r="AS5" s="117"/>
      <c r="AT5" s="117"/>
      <c r="AU5" s="117"/>
      <c r="AV5" s="117"/>
      <c r="AX5" s="40"/>
      <c r="AY5" s="40"/>
    </row>
    <row r="6" spans="1:111" ht="19.5" customHeight="1" thickBot="1">
      <c r="T6" s="118"/>
    </row>
    <row r="7" spans="1:111" ht="19.5" customHeight="1" thickBot="1">
      <c r="AH7" s="325" t="s">
        <v>96</v>
      </c>
      <c r="AI7" s="326"/>
      <c r="AJ7" s="326"/>
      <c r="AK7" s="326"/>
      <c r="AL7" s="326"/>
      <c r="AM7" s="326"/>
      <c r="AN7" s="326"/>
      <c r="AO7" s="326"/>
      <c r="AP7" s="126" t="s">
        <v>99</v>
      </c>
      <c r="AQ7" s="327" t="s">
        <v>100</v>
      </c>
      <c r="AR7" s="327"/>
      <c r="AS7" s="327"/>
      <c r="AT7" s="327"/>
      <c r="AU7" s="327"/>
      <c r="AV7" s="328"/>
    </row>
    <row r="8" spans="1:111" ht="19.5" customHeight="1">
      <c r="T8" s="167" t="s">
        <v>12</v>
      </c>
      <c r="U8" s="168"/>
      <c r="V8" s="168"/>
      <c r="W8" s="168"/>
      <c r="X8" s="330">
        <f>AP27</f>
        <v>55003980</v>
      </c>
      <c r="Y8" s="330"/>
      <c r="Z8" s="330"/>
      <c r="AA8" s="330"/>
      <c r="AB8" s="330"/>
      <c r="AC8" s="330"/>
      <c r="AD8" s="330"/>
      <c r="AE8" s="331"/>
      <c r="AH8" s="111" t="s">
        <v>3</v>
      </c>
      <c r="AI8" s="336">
        <v>3700046</v>
      </c>
      <c r="AJ8" s="336"/>
      <c r="AK8" s="336"/>
      <c r="AL8" s="336"/>
      <c r="AM8" s="17"/>
      <c r="AN8" s="17"/>
      <c r="AO8" s="17"/>
      <c r="AP8" s="17"/>
      <c r="AQ8" s="17"/>
      <c r="AR8" s="17"/>
      <c r="AS8" s="17"/>
      <c r="AT8" s="17"/>
      <c r="AU8" s="17"/>
      <c r="AV8" s="21"/>
    </row>
    <row r="9" spans="1:111" ht="19.5" customHeight="1">
      <c r="T9" s="169"/>
      <c r="U9" s="170"/>
      <c r="V9" s="170"/>
      <c r="W9" s="170"/>
      <c r="X9" s="332"/>
      <c r="Y9" s="332"/>
      <c r="Z9" s="332"/>
      <c r="AA9" s="332"/>
      <c r="AB9" s="332"/>
      <c r="AC9" s="332"/>
      <c r="AD9" s="332"/>
      <c r="AE9" s="333"/>
      <c r="AH9" s="16" t="s">
        <v>34</v>
      </c>
      <c r="AI9" s="17"/>
      <c r="AJ9" s="337" t="s">
        <v>30</v>
      </c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8"/>
    </row>
    <row r="10" spans="1:111" ht="19.5" customHeight="1" thickBot="1">
      <c r="T10" s="171"/>
      <c r="U10" s="172"/>
      <c r="V10" s="172"/>
      <c r="W10" s="172"/>
      <c r="X10" s="334"/>
      <c r="Y10" s="334"/>
      <c r="Z10" s="334"/>
      <c r="AA10" s="334"/>
      <c r="AB10" s="334"/>
      <c r="AC10" s="334"/>
      <c r="AD10" s="334"/>
      <c r="AE10" s="335"/>
      <c r="AH10" s="16" t="s">
        <v>32</v>
      </c>
      <c r="AI10" s="17"/>
      <c r="AJ10" s="337" t="s">
        <v>98</v>
      </c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8"/>
    </row>
    <row r="11" spans="1:111" ht="19.5" customHeight="1" thickBot="1">
      <c r="AH11" s="16" t="s">
        <v>33</v>
      </c>
      <c r="AI11" s="17"/>
      <c r="AJ11" s="337" t="s">
        <v>38</v>
      </c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8"/>
    </row>
    <row r="12" spans="1:111" ht="19.5" customHeight="1">
      <c r="A12" s="436" t="s">
        <v>43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T12" s="158" t="s">
        <v>46</v>
      </c>
      <c r="U12" s="159"/>
      <c r="V12" s="159"/>
      <c r="W12" s="159"/>
      <c r="X12" s="159"/>
      <c r="Y12" s="350" t="s">
        <v>97</v>
      </c>
      <c r="Z12" s="350"/>
      <c r="AA12" s="350"/>
      <c r="AB12" s="350"/>
      <c r="AC12" s="350"/>
      <c r="AD12" s="350"/>
      <c r="AE12" s="351"/>
      <c r="AH12" s="16" t="s">
        <v>4</v>
      </c>
      <c r="AI12" s="17"/>
      <c r="AJ12" s="352" t="s">
        <v>36</v>
      </c>
      <c r="AK12" s="352"/>
      <c r="AL12" s="352"/>
      <c r="AM12" s="352"/>
      <c r="AN12" s="352"/>
      <c r="AO12" s="353" t="s">
        <v>35</v>
      </c>
      <c r="AP12" s="353"/>
      <c r="AQ12" s="352" t="s">
        <v>37</v>
      </c>
      <c r="AR12" s="352"/>
      <c r="AS12" s="352"/>
      <c r="AT12" s="352"/>
      <c r="AU12" s="352"/>
      <c r="AV12" s="354"/>
    </row>
    <row r="13" spans="1:111" ht="19.5" customHeight="1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T13" s="204" t="s">
        <v>13</v>
      </c>
      <c r="U13" s="205"/>
      <c r="V13" s="205"/>
      <c r="W13" s="205"/>
      <c r="X13" s="206" t="s">
        <v>113</v>
      </c>
      <c r="Y13" s="206"/>
      <c r="Z13" s="363">
        <v>100000000</v>
      </c>
      <c r="AA13" s="364"/>
      <c r="AB13" s="364"/>
      <c r="AC13" s="364"/>
      <c r="AD13" s="364"/>
      <c r="AE13" s="365"/>
      <c r="AH13" s="366" t="s">
        <v>104</v>
      </c>
      <c r="AI13" s="367"/>
      <c r="AJ13" s="348" t="s">
        <v>129</v>
      </c>
      <c r="AK13" s="348"/>
      <c r="AL13" s="348"/>
      <c r="AM13" s="349" t="s">
        <v>103</v>
      </c>
      <c r="AN13" s="349"/>
      <c r="AO13" s="356" t="s">
        <v>128</v>
      </c>
      <c r="AP13" s="357"/>
      <c r="AQ13" s="357"/>
      <c r="AR13" s="357"/>
      <c r="AS13" s="357"/>
      <c r="AT13" s="357"/>
      <c r="AU13" s="357"/>
      <c r="AV13" s="358"/>
      <c r="AY13" s="124"/>
      <c r="BE13" s="37"/>
    </row>
    <row r="14" spans="1:111" ht="19.5" customHeight="1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T14" s="196" t="s">
        <v>118</v>
      </c>
      <c r="U14" s="197"/>
      <c r="V14" s="197"/>
      <c r="W14" s="197"/>
      <c r="X14" s="198" t="s">
        <v>113</v>
      </c>
      <c r="Y14" s="198"/>
      <c r="Z14" s="359">
        <v>3700</v>
      </c>
      <c r="AA14" s="360"/>
      <c r="AB14" s="360"/>
      <c r="AC14" s="360"/>
      <c r="AD14" s="360"/>
      <c r="AE14" s="361"/>
      <c r="AH14" s="18" t="s">
        <v>28</v>
      </c>
      <c r="AI14" s="17"/>
      <c r="AJ14" s="17"/>
      <c r="AK14" s="17"/>
      <c r="AL14" s="17"/>
      <c r="AM14" s="17"/>
      <c r="AN14" s="17"/>
      <c r="AO14" s="17"/>
      <c r="AP14" s="17"/>
      <c r="AQ14" s="17"/>
      <c r="AR14" s="19"/>
      <c r="AS14" s="20" t="s">
        <v>9</v>
      </c>
      <c r="AT14" s="362" t="s">
        <v>44</v>
      </c>
      <c r="AU14" s="362"/>
      <c r="AV14" s="21" t="s">
        <v>10</v>
      </c>
    </row>
    <row r="15" spans="1:111" ht="19.5" customHeight="1">
      <c r="T15" s="227" t="s">
        <v>14</v>
      </c>
      <c r="U15" s="228"/>
      <c r="V15" s="228"/>
      <c r="W15" s="228"/>
      <c r="X15" s="198" t="s">
        <v>113</v>
      </c>
      <c r="Y15" s="198"/>
      <c r="Z15" s="369"/>
      <c r="AA15" s="370"/>
      <c r="AB15" s="370"/>
      <c r="AC15" s="370"/>
      <c r="AD15" s="370"/>
      <c r="AE15" s="371"/>
      <c r="AH15" s="372" t="s">
        <v>5</v>
      </c>
      <c r="AI15" s="373"/>
      <c r="AJ15" s="355" t="s">
        <v>42</v>
      </c>
      <c r="AK15" s="355"/>
      <c r="AL15" s="355"/>
      <c r="AM15" s="355"/>
      <c r="AN15" s="355"/>
      <c r="AO15" s="355"/>
      <c r="AP15" s="22" t="s">
        <v>6</v>
      </c>
      <c r="AQ15" s="355" t="s">
        <v>50</v>
      </c>
      <c r="AR15" s="355"/>
      <c r="AS15" s="355"/>
      <c r="AT15" s="355"/>
      <c r="AU15" s="355"/>
      <c r="AV15" s="23" t="s">
        <v>7</v>
      </c>
    </row>
    <row r="16" spans="1:111" ht="19.5" customHeight="1">
      <c r="T16" s="227" t="s">
        <v>15</v>
      </c>
      <c r="U16" s="228"/>
      <c r="V16" s="228"/>
      <c r="W16" s="228"/>
      <c r="X16" s="198" t="s">
        <v>113</v>
      </c>
      <c r="Y16" s="198"/>
      <c r="Z16" s="380">
        <f>IF(Z13&gt;0,AP25,"")</f>
        <v>50003700</v>
      </c>
      <c r="AA16" s="381"/>
      <c r="AB16" s="381"/>
      <c r="AC16" s="381"/>
      <c r="AD16" s="381"/>
      <c r="AE16" s="382"/>
      <c r="AH16" s="372" t="s">
        <v>8</v>
      </c>
      <c r="AI16" s="373"/>
      <c r="AJ16" s="24"/>
      <c r="AK16" s="368" t="s">
        <v>39</v>
      </c>
      <c r="AL16" s="368"/>
      <c r="AM16" s="25"/>
      <c r="AN16" s="368" t="s">
        <v>40</v>
      </c>
      <c r="AO16" s="368"/>
      <c r="AP16" s="349" t="s">
        <v>41</v>
      </c>
      <c r="AQ16" s="349"/>
      <c r="AR16" s="349"/>
      <c r="AS16" s="349"/>
      <c r="AT16" s="349"/>
      <c r="AU16" s="349"/>
      <c r="AV16" s="374"/>
      <c r="AY16" s="324" t="s">
        <v>134</v>
      </c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</row>
    <row r="17" spans="20:68" ht="19.5" customHeight="1" thickBot="1">
      <c r="T17" s="215" t="s">
        <v>16</v>
      </c>
      <c r="U17" s="216"/>
      <c r="V17" s="216"/>
      <c r="W17" s="216"/>
      <c r="X17" s="217" t="s">
        <v>113</v>
      </c>
      <c r="Y17" s="217"/>
      <c r="Z17" s="375">
        <f>IF(Z13&gt;0,(Z13+Z14)-Z15-Z16,"")</f>
        <v>50000000</v>
      </c>
      <c r="AA17" s="376"/>
      <c r="AB17" s="376"/>
      <c r="AC17" s="376"/>
      <c r="AD17" s="376"/>
      <c r="AE17" s="377"/>
      <c r="AH17" s="26" t="s">
        <v>19</v>
      </c>
      <c r="AI17" s="27"/>
      <c r="AJ17" s="27"/>
      <c r="AK17" s="27"/>
      <c r="AL17" s="378" t="s">
        <v>121</v>
      </c>
      <c r="AM17" s="378"/>
      <c r="AN17" s="378"/>
      <c r="AO17" s="378"/>
      <c r="AP17" s="378"/>
      <c r="AQ17" s="378"/>
      <c r="AR17" s="378"/>
      <c r="AS17" s="378"/>
      <c r="AT17" s="378"/>
      <c r="AU17" s="378"/>
      <c r="AV17" s="379"/>
      <c r="AX17" s="40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</row>
    <row r="18" spans="20:68" ht="19.5" customHeight="1" thickBot="1"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</row>
    <row r="19" spans="20:68" ht="19.5" customHeight="1">
      <c r="T19" s="240" t="s">
        <v>57</v>
      </c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72" t="s">
        <v>115</v>
      </c>
      <c r="AM19" s="272"/>
      <c r="AN19" s="272" t="s">
        <v>17</v>
      </c>
      <c r="AO19" s="272"/>
      <c r="AP19" s="199" t="s">
        <v>127</v>
      </c>
      <c r="AQ19" s="199"/>
      <c r="AR19" s="199"/>
      <c r="AS19" s="199"/>
      <c r="AT19" s="199"/>
      <c r="AU19" s="199" t="s">
        <v>101</v>
      </c>
      <c r="AV19" s="200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</row>
    <row r="20" spans="20:68" ht="19.5" customHeight="1">
      <c r="T20" s="383" t="s">
        <v>126</v>
      </c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5"/>
      <c r="AL20" s="386">
        <v>0.5</v>
      </c>
      <c r="AM20" s="387"/>
      <c r="AN20" s="388"/>
      <c r="AO20" s="388"/>
      <c r="AP20" s="389">
        <v>50000000</v>
      </c>
      <c r="AQ20" s="389"/>
      <c r="AR20" s="389"/>
      <c r="AS20" s="389"/>
      <c r="AT20" s="389"/>
      <c r="AU20" s="390">
        <v>0.1</v>
      </c>
      <c r="AV20" s="391"/>
    </row>
    <row r="21" spans="20:68" ht="19.5" customHeight="1">
      <c r="T21" s="392" t="s">
        <v>125</v>
      </c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4"/>
      <c r="AM21" s="394"/>
      <c r="AN21" s="395"/>
      <c r="AO21" s="395"/>
      <c r="AP21" s="396">
        <v>3500</v>
      </c>
      <c r="AQ21" s="396"/>
      <c r="AR21" s="396"/>
      <c r="AS21" s="396"/>
      <c r="AT21" s="396"/>
      <c r="AU21" s="397">
        <v>0.08</v>
      </c>
      <c r="AV21" s="398"/>
      <c r="BF21" s="119"/>
    </row>
    <row r="22" spans="20:68" ht="19.5" customHeight="1">
      <c r="T22" s="392" t="s">
        <v>124</v>
      </c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4"/>
      <c r="AM22" s="394"/>
      <c r="AN22" s="395"/>
      <c r="AO22" s="395"/>
      <c r="AP22" s="396">
        <v>200</v>
      </c>
      <c r="AQ22" s="396"/>
      <c r="AR22" s="396"/>
      <c r="AS22" s="396"/>
      <c r="AT22" s="396"/>
      <c r="AU22" s="397" t="s">
        <v>102</v>
      </c>
      <c r="AV22" s="398"/>
      <c r="BF22" s="119"/>
    </row>
    <row r="23" spans="20:68" ht="19.5" customHeight="1">
      <c r="T23" s="392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4"/>
      <c r="AM23" s="394"/>
      <c r="AN23" s="395"/>
      <c r="AO23" s="395"/>
      <c r="AP23" s="396"/>
      <c r="AQ23" s="396"/>
      <c r="AR23" s="396"/>
      <c r="AS23" s="396"/>
      <c r="AT23" s="396"/>
      <c r="AU23" s="397"/>
      <c r="AV23" s="398"/>
    </row>
    <row r="24" spans="20:68" ht="19.5" customHeight="1" thickBot="1">
      <c r="T24" s="399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1"/>
      <c r="AM24" s="401"/>
      <c r="AN24" s="402"/>
      <c r="AO24" s="402"/>
      <c r="AP24" s="403"/>
      <c r="AQ24" s="403"/>
      <c r="AR24" s="403"/>
      <c r="AS24" s="403"/>
      <c r="AT24" s="403"/>
      <c r="AU24" s="404"/>
      <c r="AV24" s="405"/>
    </row>
    <row r="25" spans="20:68" ht="19.5" customHeight="1">
      <c r="T25" s="231" t="s">
        <v>116</v>
      </c>
      <c r="U25" s="232"/>
      <c r="V25" s="232"/>
      <c r="W25" s="233"/>
      <c r="X25" s="294" t="s">
        <v>101</v>
      </c>
      <c r="Y25" s="295"/>
      <c r="Z25" s="295"/>
      <c r="AA25" s="295" t="s">
        <v>106</v>
      </c>
      <c r="AB25" s="295"/>
      <c r="AC25" s="295"/>
      <c r="AD25" s="295"/>
      <c r="AE25" s="295" t="s">
        <v>105</v>
      </c>
      <c r="AF25" s="295"/>
      <c r="AG25" s="295"/>
      <c r="AH25" s="296"/>
      <c r="AI25" s="297" t="s">
        <v>114</v>
      </c>
      <c r="AJ25" s="298"/>
      <c r="AK25" s="298"/>
      <c r="AL25" s="298"/>
      <c r="AM25" s="298"/>
      <c r="AN25" s="298"/>
      <c r="AO25" s="298"/>
      <c r="AP25" s="406">
        <f>SUM(AP20:AT24)</f>
        <v>50003700</v>
      </c>
      <c r="AQ25" s="407"/>
      <c r="AR25" s="407"/>
      <c r="AS25" s="407"/>
      <c r="AT25" s="407"/>
      <c r="AU25" s="408"/>
      <c r="AV25" s="409"/>
    </row>
    <row r="26" spans="20:68" ht="19.5" customHeight="1">
      <c r="T26" s="291" t="s">
        <v>107</v>
      </c>
      <c r="U26" s="292"/>
      <c r="V26" s="292"/>
      <c r="W26" s="293"/>
      <c r="X26" s="262">
        <v>0.1</v>
      </c>
      <c r="Y26" s="263"/>
      <c r="Z26" s="263"/>
      <c r="AA26" s="410">
        <f>SUMIF(AU20:AV24,X26,AP20:AT24)</f>
        <v>50000000</v>
      </c>
      <c r="AB26" s="410"/>
      <c r="AC26" s="410"/>
      <c r="AD26" s="410"/>
      <c r="AE26" s="410">
        <f>INT(SUMIF(AU20:AV24,X26,AP20:AT24)*X26)</f>
        <v>5000000</v>
      </c>
      <c r="AF26" s="410"/>
      <c r="AG26" s="410"/>
      <c r="AH26" s="411"/>
      <c r="AI26" s="266" t="s">
        <v>112</v>
      </c>
      <c r="AJ26" s="267"/>
      <c r="AK26" s="267"/>
      <c r="AL26" s="267"/>
      <c r="AM26" s="267"/>
      <c r="AN26" s="267"/>
      <c r="AO26" s="267"/>
      <c r="AP26" s="412">
        <f>AE26+AE27</f>
        <v>5000280</v>
      </c>
      <c r="AQ26" s="412"/>
      <c r="AR26" s="412"/>
      <c r="AS26" s="412"/>
      <c r="AT26" s="413"/>
      <c r="AU26" s="414"/>
      <c r="AV26" s="415"/>
    </row>
    <row r="27" spans="20:68" ht="19.5" customHeight="1">
      <c r="T27" s="282" t="s">
        <v>117</v>
      </c>
      <c r="U27" s="283"/>
      <c r="V27" s="283"/>
      <c r="W27" s="122" t="s">
        <v>110</v>
      </c>
      <c r="X27" s="246">
        <v>0.08</v>
      </c>
      <c r="Y27" s="247"/>
      <c r="Z27" s="247"/>
      <c r="AA27" s="416">
        <f>SUMIF(AU20:AV24,X27,AP20:AT24)</f>
        <v>3500</v>
      </c>
      <c r="AB27" s="416"/>
      <c r="AC27" s="416"/>
      <c r="AD27" s="416"/>
      <c r="AE27" s="416">
        <f>INT(SUMIF(AU20:AV24,X27,AP20:AT24)*X27)</f>
        <v>280</v>
      </c>
      <c r="AF27" s="416"/>
      <c r="AG27" s="416"/>
      <c r="AH27" s="417"/>
      <c r="AI27" s="250" t="s">
        <v>109</v>
      </c>
      <c r="AJ27" s="251"/>
      <c r="AK27" s="251"/>
      <c r="AL27" s="251"/>
      <c r="AM27" s="251"/>
      <c r="AN27" s="251"/>
      <c r="AO27" s="251"/>
      <c r="AP27" s="418">
        <f>AP25+AP26</f>
        <v>55003980</v>
      </c>
      <c r="AQ27" s="418"/>
      <c r="AR27" s="418"/>
      <c r="AS27" s="418"/>
      <c r="AT27" s="406"/>
      <c r="AU27" s="421"/>
      <c r="AV27" s="422"/>
    </row>
    <row r="28" spans="20:68" ht="19.5" customHeight="1" thickBot="1">
      <c r="T28" s="284" t="s">
        <v>117</v>
      </c>
      <c r="U28" s="285"/>
      <c r="V28" s="285"/>
      <c r="W28" s="123" t="s">
        <v>111</v>
      </c>
      <c r="X28" s="257" t="s">
        <v>102</v>
      </c>
      <c r="Y28" s="258"/>
      <c r="Z28" s="258"/>
      <c r="AA28" s="437">
        <f>SUMIF(AU20:AV24,"対象外",AP20:AT24)</f>
        <v>200</v>
      </c>
      <c r="AB28" s="437"/>
      <c r="AC28" s="437"/>
      <c r="AD28" s="437"/>
      <c r="AE28" s="260"/>
      <c r="AF28" s="260"/>
      <c r="AG28" s="260"/>
      <c r="AH28" s="261"/>
      <c r="AI28" s="252"/>
      <c r="AJ28" s="253"/>
      <c r="AK28" s="253"/>
      <c r="AL28" s="253"/>
      <c r="AM28" s="253"/>
      <c r="AN28" s="253"/>
      <c r="AO28" s="253"/>
      <c r="AP28" s="419"/>
      <c r="AQ28" s="419"/>
      <c r="AR28" s="419"/>
      <c r="AS28" s="419"/>
      <c r="AT28" s="420"/>
      <c r="AU28" s="423"/>
      <c r="AV28" s="424"/>
      <c r="BN28" s="12" t="s">
        <v>123</v>
      </c>
    </row>
    <row r="29" spans="20:68" ht="19.5" customHeight="1">
      <c r="AJ29" s="120"/>
      <c r="AK29" s="120"/>
      <c r="AL29" s="121"/>
      <c r="BN29" s="12" t="s">
        <v>122</v>
      </c>
    </row>
    <row r="30" spans="20:68" ht="19.5" customHeight="1"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114"/>
      <c r="AS30" s="114"/>
      <c r="AT30" s="114"/>
      <c r="AU30" s="114"/>
      <c r="AV30" s="114"/>
    </row>
    <row r="31" spans="20:68" ht="19.5" customHeight="1">
      <c r="T31" s="125" t="s">
        <v>60</v>
      </c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7"/>
      <c r="AZ31" s="15"/>
    </row>
    <row r="32" spans="20:68" ht="19.5" customHeight="1"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50"/>
    </row>
    <row r="33" spans="20:54" ht="19.5" customHeight="1">
      <c r="T33" s="438" t="s">
        <v>58</v>
      </c>
      <c r="U33" s="439"/>
      <c r="V33" s="439"/>
      <c r="W33" s="439"/>
      <c r="X33" s="439"/>
      <c r="Y33" s="439"/>
      <c r="Z33" s="440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2"/>
      <c r="AO33" s="52"/>
      <c r="AP33" s="52"/>
      <c r="AQ33" s="52"/>
      <c r="AR33" s="52"/>
      <c r="AS33" s="52"/>
      <c r="AT33" s="51"/>
      <c r="AU33" s="51"/>
      <c r="AV33" s="53"/>
      <c r="AW33" s="1"/>
      <c r="AX33" s="1"/>
      <c r="AY33" s="1"/>
      <c r="AZ33" s="1"/>
      <c r="BA33" s="1"/>
      <c r="BB33" s="1"/>
    </row>
    <row r="34" spans="20:54" ht="19.5" customHeight="1">
      <c r="T34" s="425" t="s">
        <v>59</v>
      </c>
      <c r="U34" s="426"/>
      <c r="V34" s="54" t="s">
        <v>20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3"/>
    </row>
    <row r="35" spans="20:54" ht="19.5" customHeight="1">
      <c r="T35" s="427" t="s">
        <v>59</v>
      </c>
      <c r="U35" s="428"/>
      <c r="V35" s="54" t="s">
        <v>21</v>
      </c>
      <c r="W35" s="51"/>
      <c r="X35" s="51"/>
      <c r="Y35" s="51"/>
      <c r="Z35" s="51"/>
      <c r="AA35" s="51"/>
      <c r="AB35" s="51"/>
      <c r="AC35" s="51"/>
      <c r="AD35" s="434" t="s">
        <v>62</v>
      </c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51"/>
      <c r="AR35" s="51"/>
      <c r="AS35" s="51"/>
      <c r="AT35" s="51"/>
      <c r="AU35" s="51"/>
      <c r="AV35" s="53"/>
    </row>
    <row r="36" spans="20:54" ht="19.5" customHeight="1">
      <c r="T36" s="427" t="s">
        <v>59</v>
      </c>
      <c r="U36" s="428"/>
      <c r="V36" s="54" t="s">
        <v>22</v>
      </c>
      <c r="W36" s="51"/>
      <c r="X36" s="51"/>
      <c r="Y36" s="51"/>
      <c r="Z36" s="51"/>
      <c r="AA36" s="51"/>
      <c r="AB36" s="51"/>
      <c r="AC36" s="51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51"/>
      <c r="AR36" s="51"/>
      <c r="AS36" s="51"/>
      <c r="AT36" s="51"/>
      <c r="AU36" s="51"/>
      <c r="AV36" s="53"/>
    </row>
    <row r="37" spans="20:54" ht="19.5" customHeight="1">
      <c r="T37" s="427" t="s">
        <v>59</v>
      </c>
      <c r="U37" s="428"/>
      <c r="V37" s="54" t="s">
        <v>23</v>
      </c>
      <c r="W37" s="51"/>
      <c r="X37" s="51"/>
      <c r="Y37" s="51"/>
      <c r="Z37" s="51"/>
      <c r="AA37" s="51"/>
      <c r="AB37" s="51"/>
      <c r="AC37" s="51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51"/>
      <c r="AR37" s="51"/>
      <c r="AS37" s="51"/>
      <c r="AT37" s="51"/>
      <c r="AU37" s="51"/>
      <c r="AV37" s="53"/>
    </row>
    <row r="38" spans="20:54" ht="19.5" customHeight="1">
      <c r="T38" s="427" t="s">
        <v>59</v>
      </c>
      <c r="U38" s="428"/>
      <c r="V38" s="54" t="s">
        <v>24</v>
      </c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3"/>
    </row>
    <row r="39" spans="20:54" ht="19.5" customHeight="1">
      <c r="T39" s="427" t="s">
        <v>59</v>
      </c>
      <c r="U39" s="428"/>
      <c r="V39" s="54" t="s">
        <v>25</v>
      </c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3"/>
    </row>
    <row r="40" spans="20:54" ht="19.5" customHeight="1">
      <c r="T40" s="429" t="s">
        <v>59</v>
      </c>
      <c r="U40" s="430"/>
      <c r="V40" s="55" t="s">
        <v>26</v>
      </c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50"/>
    </row>
    <row r="41" spans="20:54" ht="19.5" customHeight="1"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</row>
    <row r="42" spans="20:54" ht="19.5" customHeight="1"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</row>
    <row r="43" spans="20:54" ht="19.5" customHeight="1"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</row>
    <row r="48" spans="20:54" ht="19.5" customHeight="1">
      <c r="BB48" s="1"/>
    </row>
    <row r="49" spans="49:54" ht="19.5" customHeight="1">
      <c r="BB49" s="1"/>
    </row>
    <row r="53" spans="49:54" ht="19.5" customHeight="1">
      <c r="AW53" s="1"/>
      <c r="AX53" s="1"/>
      <c r="AY53" s="1"/>
      <c r="AZ53" s="1"/>
    </row>
    <row r="54" spans="49:54" ht="19.5" customHeight="1">
      <c r="AW54" s="1"/>
      <c r="AX54" s="1"/>
      <c r="AY54" s="1"/>
      <c r="AZ54" s="1"/>
    </row>
    <row r="55" spans="49:54" ht="19.5" customHeight="1">
      <c r="AW55" s="1"/>
      <c r="AX55" s="1"/>
      <c r="AY55" s="1"/>
      <c r="AZ55" s="1"/>
    </row>
  </sheetData>
  <mergeCells count="118">
    <mergeCell ref="T37:U37"/>
    <mergeCell ref="T38:U38"/>
    <mergeCell ref="T39:U39"/>
    <mergeCell ref="T40:U40"/>
    <mergeCell ref="A4:N4"/>
    <mergeCell ref="AD35:AP37"/>
    <mergeCell ref="A12:O14"/>
    <mergeCell ref="AA28:AD28"/>
    <mergeCell ref="AE28:AH28"/>
    <mergeCell ref="T33:Z33"/>
    <mergeCell ref="AE27:AH27"/>
    <mergeCell ref="AI27:AO28"/>
    <mergeCell ref="AP27:AT28"/>
    <mergeCell ref="AU27:AV28"/>
    <mergeCell ref="T28:V28"/>
    <mergeCell ref="X28:Z28"/>
    <mergeCell ref="T34:U34"/>
    <mergeCell ref="T35:U35"/>
    <mergeCell ref="T36:U36"/>
    <mergeCell ref="T27:V27"/>
    <mergeCell ref="X27:Z27"/>
    <mergeCell ref="AA27:AD27"/>
    <mergeCell ref="T26:W26"/>
    <mergeCell ref="X26:Z26"/>
    <mergeCell ref="AA26:AD26"/>
    <mergeCell ref="AE26:AH26"/>
    <mergeCell ref="AI26:AO26"/>
    <mergeCell ref="AP26:AT26"/>
    <mergeCell ref="AU26:AV26"/>
    <mergeCell ref="T25:W25"/>
    <mergeCell ref="X25:Z25"/>
    <mergeCell ref="AA25:AD25"/>
    <mergeCell ref="AE25:AH25"/>
    <mergeCell ref="AI25:AO25"/>
    <mergeCell ref="AP25:AT25"/>
    <mergeCell ref="T23:AK23"/>
    <mergeCell ref="AL23:AM23"/>
    <mergeCell ref="AN23:AO23"/>
    <mergeCell ref="AP23:AT23"/>
    <mergeCell ref="AU25:AV25"/>
    <mergeCell ref="T22:AK22"/>
    <mergeCell ref="AL22:AM22"/>
    <mergeCell ref="AN22:AO22"/>
    <mergeCell ref="AP22:AT22"/>
    <mergeCell ref="AU22:AV22"/>
    <mergeCell ref="AU23:AV23"/>
    <mergeCell ref="T24:AK24"/>
    <mergeCell ref="AL24:AM24"/>
    <mergeCell ref="AN24:AO24"/>
    <mergeCell ref="AP24:AT24"/>
    <mergeCell ref="AU24:AV24"/>
    <mergeCell ref="T20:AK20"/>
    <mergeCell ref="AL20:AM20"/>
    <mergeCell ref="AN20:AO20"/>
    <mergeCell ref="AP20:AT20"/>
    <mergeCell ref="AU20:AV20"/>
    <mergeCell ref="T21:AK21"/>
    <mergeCell ref="AL21:AM21"/>
    <mergeCell ref="AN21:AO21"/>
    <mergeCell ref="AP21:AT21"/>
    <mergeCell ref="AU21:AV21"/>
    <mergeCell ref="T17:W17"/>
    <mergeCell ref="X17:Y17"/>
    <mergeCell ref="Z17:AE17"/>
    <mergeCell ref="AL17:AV17"/>
    <mergeCell ref="T16:W16"/>
    <mergeCell ref="X16:Y16"/>
    <mergeCell ref="Z16:AE16"/>
    <mergeCell ref="AH16:AI16"/>
    <mergeCell ref="AK16:AL16"/>
    <mergeCell ref="T14:W14"/>
    <mergeCell ref="X14:Y14"/>
    <mergeCell ref="Z14:AE14"/>
    <mergeCell ref="AT14:AU14"/>
    <mergeCell ref="T13:W13"/>
    <mergeCell ref="X13:Y13"/>
    <mergeCell ref="Z13:AE13"/>
    <mergeCell ref="AH13:AI13"/>
    <mergeCell ref="AN16:AO16"/>
    <mergeCell ref="T15:W15"/>
    <mergeCell ref="X15:Y15"/>
    <mergeCell ref="Z15:AE15"/>
    <mergeCell ref="AH15:AI15"/>
    <mergeCell ref="AJ15:AO15"/>
    <mergeCell ref="AP16:AV16"/>
    <mergeCell ref="T8:W10"/>
    <mergeCell ref="X8:AE10"/>
    <mergeCell ref="AI8:AL8"/>
    <mergeCell ref="AJ9:AV9"/>
    <mergeCell ref="AJ10:AV10"/>
    <mergeCell ref="T4:U5"/>
    <mergeCell ref="V4:AL5"/>
    <mergeCell ref="AP4:AV4"/>
    <mergeCell ref="AJ13:AL13"/>
    <mergeCell ref="AM13:AN13"/>
    <mergeCell ref="AJ11:AV11"/>
    <mergeCell ref="T12:X12"/>
    <mergeCell ref="Y12:AE12"/>
    <mergeCell ref="AJ12:AN12"/>
    <mergeCell ref="AO12:AP12"/>
    <mergeCell ref="AQ12:AV12"/>
    <mergeCell ref="AO13:AV13"/>
    <mergeCell ref="AY16:BP19"/>
    <mergeCell ref="DF4:DG4"/>
    <mergeCell ref="AH7:AO7"/>
    <mergeCell ref="AQ7:AV7"/>
    <mergeCell ref="AE1:AK2"/>
    <mergeCell ref="AU1:AV1"/>
    <mergeCell ref="DF1:DG1"/>
    <mergeCell ref="AZ2:BJ3"/>
    <mergeCell ref="DF2:DG2"/>
    <mergeCell ref="DF3:DG3"/>
    <mergeCell ref="AQ15:AU15"/>
    <mergeCell ref="T19:AK19"/>
    <mergeCell ref="AL19:AM19"/>
    <mergeCell ref="AN19:AO19"/>
    <mergeCell ref="AP19:AT19"/>
    <mergeCell ref="AU19:AV19"/>
  </mergeCells>
  <phoneticPr fontId="1"/>
  <dataValidations count="1">
    <dataValidation type="list" allowBlank="1" showInputMessage="1" showErrorMessage="1" sqref="AU20:AV24" xr:uid="{69D729B3-D277-48CC-A2E6-6052D7B9FF51}">
      <formula1>$DF$1:$DF$3</formula1>
    </dataValidation>
  </dataValidations>
  <hyperlinks>
    <hyperlink ref="AO13" r:id="rId1" xr:uid="{2B0D7BEB-AAC7-4D68-9D39-5ABE2B9FBDBB}"/>
  </hyperlinks>
  <printOptions horizontalCentered="1" verticalCentered="1"/>
  <pageMargins left="0.39370078740157483" right="0.11811023622047245" top="0.19685039370078741" bottom="0.19685039370078741" header="0.11811023622047245" footer="0.11811023622047245"/>
  <pageSetup paperSize="8" scale="9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7" r:id="rId5" name="Check Box 7">
              <controlPr defaultSize="0" autoFill="0" autoLine="0" autoPict="0">
                <anchor moveWithCells="1">
                  <from>
                    <xdr:col>38</xdr:col>
                    <xdr:colOff>127000</xdr:colOff>
                    <xdr:row>15</xdr:row>
                    <xdr:rowOff>25400</xdr:rowOff>
                  </from>
                  <to>
                    <xdr:col>39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6" name="Check Box 8">
              <controlPr defaultSize="0" autoFill="0" autoLine="0" autoPict="0">
                <anchor moveWithCells="1">
                  <from>
                    <xdr:col>35</xdr:col>
                    <xdr:colOff>127000</xdr:colOff>
                    <xdr:row>15</xdr:row>
                    <xdr:rowOff>25400</xdr:rowOff>
                  </from>
                  <to>
                    <xdr:col>36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3202-215B-47F0-852F-5AC30C0301D2}">
  <sheetPr>
    <tabColor rgb="FF002060"/>
  </sheetPr>
  <dimension ref="A1:DI56"/>
  <sheetViews>
    <sheetView zoomScale="78" zoomScaleNormal="78" workbookViewId="0">
      <selection activeCell="I19" sqref="I19"/>
    </sheetView>
  </sheetViews>
  <sheetFormatPr baseColWidth="10" defaultColWidth="3.1640625" defaultRowHeight="19.5" customHeight="1"/>
  <cols>
    <col min="1" max="27" width="3.1640625" style="1"/>
    <col min="28" max="28" width="3.1640625" style="1" customWidth="1"/>
    <col min="29" max="39" width="3.1640625" style="1"/>
    <col min="40" max="40" width="3.1640625" style="1" customWidth="1"/>
    <col min="41" max="49" width="3.1640625" style="1"/>
    <col min="50" max="55" width="3.1640625" style="14"/>
    <col min="56" max="57" width="3.1640625" style="1"/>
    <col min="58" max="58" width="3.1640625" style="1" customWidth="1"/>
    <col min="59" max="16384" width="3.1640625" style="1"/>
  </cols>
  <sheetData>
    <row r="1" spans="1:113" ht="19.5" customHeight="1">
      <c r="U1" s="1" t="s">
        <v>95</v>
      </c>
      <c r="AF1" s="155" t="s">
        <v>18</v>
      </c>
      <c r="AG1" s="155"/>
      <c r="AH1" s="155"/>
      <c r="AI1" s="155"/>
      <c r="AJ1" s="155"/>
      <c r="AK1" s="155"/>
      <c r="AL1" s="155"/>
      <c r="AQ1" s="56" t="s">
        <v>0</v>
      </c>
      <c r="AR1" s="56"/>
      <c r="AS1" s="127"/>
      <c r="AT1" s="56"/>
      <c r="AU1" s="56" t="s">
        <v>1</v>
      </c>
      <c r="AV1" s="329"/>
      <c r="AW1" s="329"/>
      <c r="AY1" s="40" t="s">
        <v>56</v>
      </c>
      <c r="AZ1" s="40"/>
      <c r="DH1" s="150">
        <v>0.1</v>
      </c>
      <c r="DI1" s="150"/>
    </row>
    <row r="2" spans="1:113" ht="19.5" customHeight="1">
      <c r="U2" s="3" t="s">
        <v>11</v>
      </c>
      <c r="AF2" s="155"/>
      <c r="AG2" s="155"/>
      <c r="AH2" s="155"/>
      <c r="AI2" s="155"/>
      <c r="AJ2" s="155"/>
      <c r="AK2" s="155"/>
      <c r="AL2" s="155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DH2" s="150">
        <v>0.08</v>
      </c>
      <c r="DI2" s="150"/>
    </row>
    <row r="3" spans="1:113" ht="19.5" customHeight="1" thickBot="1">
      <c r="AQ3" s="11"/>
      <c r="AR3" s="11"/>
      <c r="AS3" s="11"/>
      <c r="AT3" s="11"/>
      <c r="AU3" s="11"/>
      <c r="AV3" s="11"/>
      <c r="AW3" s="11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DH3" s="150" t="s">
        <v>102</v>
      </c>
      <c r="DI3" s="150"/>
    </row>
    <row r="4" spans="1:113" ht="19.5" customHeight="1" thickBot="1">
      <c r="A4" s="431" t="s">
        <v>45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3"/>
      <c r="U4" s="137" t="s">
        <v>2</v>
      </c>
      <c r="V4" s="138"/>
      <c r="W4" s="339" t="s">
        <v>133</v>
      </c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1"/>
      <c r="AQ4" s="345">
        <v>45199</v>
      </c>
      <c r="AR4" s="346"/>
      <c r="AS4" s="346"/>
      <c r="AT4" s="346"/>
      <c r="AU4" s="346"/>
      <c r="AV4" s="346"/>
      <c r="AW4" s="347"/>
      <c r="AY4" s="40"/>
      <c r="AZ4" s="40"/>
      <c r="DH4" s="150"/>
      <c r="DI4" s="150"/>
    </row>
    <row r="5" spans="1:113" ht="19.5" customHeight="1" thickBot="1">
      <c r="U5" s="139"/>
      <c r="V5" s="140"/>
      <c r="W5" s="342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4"/>
      <c r="AQ5" s="117"/>
      <c r="AR5" s="117"/>
      <c r="AS5" s="117"/>
      <c r="AT5" s="117"/>
      <c r="AU5" s="117"/>
      <c r="AV5" s="117"/>
      <c r="AW5" s="117"/>
      <c r="AY5" s="40"/>
      <c r="AZ5" s="40"/>
    </row>
    <row r="6" spans="1:113" ht="19.5" customHeight="1" thickBot="1">
      <c r="U6" s="118"/>
    </row>
    <row r="7" spans="1:113" ht="19.5" customHeight="1" thickBot="1">
      <c r="AI7" s="325" t="s">
        <v>96</v>
      </c>
      <c r="AJ7" s="326"/>
      <c r="AK7" s="326"/>
      <c r="AL7" s="326"/>
      <c r="AM7" s="326"/>
      <c r="AN7" s="326"/>
      <c r="AO7" s="326"/>
      <c r="AP7" s="326"/>
      <c r="AQ7" s="126" t="s">
        <v>99</v>
      </c>
      <c r="AR7" s="327" t="s">
        <v>100</v>
      </c>
      <c r="AS7" s="327"/>
      <c r="AT7" s="327"/>
      <c r="AU7" s="327"/>
      <c r="AV7" s="327"/>
      <c r="AW7" s="328"/>
    </row>
    <row r="8" spans="1:113" ht="19.5" customHeight="1">
      <c r="U8" s="167" t="s">
        <v>12</v>
      </c>
      <c r="V8" s="168"/>
      <c r="W8" s="168"/>
      <c r="X8" s="168"/>
      <c r="Y8" s="330">
        <f>AQ27</f>
        <v>110000</v>
      </c>
      <c r="Z8" s="330"/>
      <c r="AA8" s="330"/>
      <c r="AB8" s="330"/>
      <c r="AC8" s="330"/>
      <c r="AD8" s="330"/>
      <c r="AE8" s="330"/>
      <c r="AF8" s="331"/>
      <c r="AI8" s="111" t="s">
        <v>3</v>
      </c>
      <c r="AJ8" s="336">
        <v>3700046</v>
      </c>
      <c r="AK8" s="336"/>
      <c r="AL8" s="336"/>
      <c r="AM8" s="336"/>
      <c r="AN8" s="17"/>
      <c r="AO8" s="17"/>
      <c r="AP8" s="17"/>
      <c r="AQ8" s="17"/>
      <c r="AR8" s="17"/>
      <c r="AS8" s="17"/>
      <c r="AT8" s="17"/>
      <c r="AU8" s="17"/>
      <c r="AV8" s="17"/>
      <c r="AW8" s="21"/>
    </row>
    <row r="9" spans="1:113" ht="19.5" customHeight="1">
      <c r="U9" s="169"/>
      <c r="V9" s="170"/>
      <c r="W9" s="170"/>
      <c r="X9" s="170"/>
      <c r="Y9" s="332"/>
      <c r="Z9" s="332"/>
      <c r="AA9" s="332"/>
      <c r="AB9" s="332"/>
      <c r="AC9" s="332"/>
      <c r="AD9" s="332"/>
      <c r="AE9" s="332"/>
      <c r="AF9" s="333"/>
      <c r="AI9" s="16" t="s">
        <v>34</v>
      </c>
      <c r="AJ9" s="17"/>
      <c r="AK9" s="337" t="s">
        <v>30</v>
      </c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8"/>
    </row>
    <row r="10" spans="1:113" ht="19.5" customHeight="1" thickBot="1">
      <c r="U10" s="171"/>
      <c r="V10" s="172"/>
      <c r="W10" s="172"/>
      <c r="X10" s="172"/>
      <c r="Y10" s="334"/>
      <c r="Z10" s="334"/>
      <c r="AA10" s="334"/>
      <c r="AB10" s="334"/>
      <c r="AC10" s="334"/>
      <c r="AD10" s="334"/>
      <c r="AE10" s="334"/>
      <c r="AF10" s="335"/>
      <c r="AI10" s="16" t="s">
        <v>32</v>
      </c>
      <c r="AJ10" s="17"/>
      <c r="AK10" s="337" t="s">
        <v>98</v>
      </c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7"/>
      <c r="AW10" s="338"/>
    </row>
    <row r="11" spans="1:113" ht="19.5" customHeight="1" thickBot="1">
      <c r="AI11" s="16" t="s">
        <v>33</v>
      </c>
      <c r="AJ11" s="17"/>
      <c r="AK11" s="337" t="s">
        <v>38</v>
      </c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8"/>
    </row>
    <row r="12" spans="1:113" ht="19.5" customHeight="1">
      <c r="A12" s="436" t="s">
        <v>43</v>
      </c>
      <c r="B12" s="436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U12" s="158" t="s">
        <v>46</v>
      </c>
      <c r="V12" s="159"/>
      <c r="W12" s="159"/>
      <c r="X12" s="159"/>
      <c r="Y12" s="159"/>
      <c r="Z12" s="160"/>
      <c r="AA12" s="160"/>
      <c r="AB12" s="160"/>
      <c r="AC12" s="160"/>
      <c r="AD12" s="160"/>
      <c r="AE12" s="160"/>
      <c r="AF12" s="161"/>
      <c r="AI12" s="16" t="s">
        <v>4</v>
      </c>
      <c r="AJ12" s="17"/>
      <c r="AK12" s="352" t="s">
        <v>36</v>
      </c>
      <c r="AL12" s="352"/>
      <c r="AM12" s="352"/>
      <c r="AN12" s="352"/>
      <c r="AO12" s="352"/>
      <c r="AP12" s="353" t="s">
        <v>35</v>
      </c>
      <c r="AQ12" s="353"/>
      <c r="AR12" s="352" t="s">
        <v>37</v>
      </c>
      <c r="AS12" s="352"/>
      <c r="AT12" s="352"/>
      <c r="AU12" s="352"/>
      <c r="AV12" s="352"/>
      <c r="AW12" s="354"/>
    </row>
    <row r="13" spans="1:113" ht="19.5" customHeight="1">
      <c r="A13" s="436"/>
      <c r="B13" s="436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U13" s="204" t="s">
        <v>13</v>
      </c>
      <c r="V13" s="205"/>
      <c r="W13" s="205"/>
      <c r="X13" s="205"/>
      <c r="Y13" s="206" t="s">
        <v>113</v>
      </c>
      <c r="Z13" s="206"/>
      <c r="AA13" s="189"/>
      <c r="AB13" s="190"/>
      <c r="AC13" s="190"/>
      <c r="AD13" s="190"/>
      <c r="AE13" s="190"/>
      <c r="AF13" s="191"/>
      <c r="AI13" s="366" t="s">
        <v>104</v>
      </c>
      <c r="AJ13" s="367"/>
      <c r="AK13" s="348" t="s">
        <v>129</v>
      </c>
      <c r="AL13" s="348"/>
      <c r="AM13" s="348"/>
      <c r="AN13" s="349" t="s">
        <v>103</v>
      </c>
      <c r="AO13" s="349"/>
      <c r="AP13" s="356" t="s">
        <v>128</v>
      </c>
      <c r="AQ13" s="357"/>
      <c r="AR13" s="357"/>
      <c r="AS13" s="357"/>
      <c r="AT13" s="357"/>
      <c r="AU13" s="357"/>
      <c r="AV13" s="357"/>
      <c r="AW13" s="358"/>
      <c r="AZ13" s="124"/>
      <c r="BF13" s="37"/>
    </row>
    <row r="14" spans="1:113" ht="19.5" customHeight="1">
      <c r="A14" s="436"/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U14" s="196" t="s">
        <v>118</v>
      </c>
      <c r="V14" s="197"/>
      <c r="W14" s="197"/>
      <c r="X14" s="197"/>
      <c r="Y14" s="198" t="s">
        <v>113</v>
      </c>
      <c r="Z14" s="198"/>
      <c r="AA14" s="184"/>
      <c r="AB14" s="185"/>
      <c r="AC14" s="185"/>
      <c r="AD14" s="185"/>
      <c r="AE14" s="185"/>
      <c r="AF14" s="186"/>
      <c r="AI14" s="18" t="s">
        <v>28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9"/>
      <c r="AT14" s="20" t="s">
        <v>9</v>
      </c>
      <c r="AU14" s="362" t="s">
        <v>44</v>
      </c>
      <c r="AV14" s="362"/>
      <c r="AW14" s="21" t="s">
        <v>10</v>
      </c>
    </row>
    <row r="15" spans="1:113" ht="19.5" customHeight="1">
      <c r="U15" s="227" t="s">
        <v>14</v>
      </c>
      <c r="V15" s="228"/>
      <c r="W15" s="228"/>
      <c r="X15" s="228"/>
      <c r="Y15" s="198" t="s">
        <v>113</v>
      </c>
      <c r="Z15" s="198"/>
      <c r="AA15" s="223"/>
      <c r="AB15" s="224"/>
      <c r="AC15" s="224"/>
      <c r="AD15" s="224"/>
      <c r="AE15" s="224"/>
      <c r="AF15" s="225"/>
      <c r="AI15" s="372" t="s">
        <v>5</v>
      </c>
      <c r="AJ15" s="373"/>
      <c r="AK15" s="355" t="s">
        <v>42</v>
      </c>
      <c r="AL15" s="355"/>
      <c r="AM15" s="355"/>
      <c r="AN15" s="355"/>
      <c r="AO15" s="355"/>
      <c r="AP15" s="355"/>
      <c r="AQ15" s="22" t="s">
        <v>6</v>
      </c>
      <c r="AR15" s="355" t="s">
        <v>50</v>
      </c>
      <c r="AS15" s="355"/>
      <c r="AT15" s="355"/>
      <c r="AU15" s="355"/>
      <c r="AV15" s="355"/>
      <c r="AW15" s="23" t="s">
        <v>7</v>
      </c>
      <c r="AZ15" s="1"/>
      <c r="BA15" s="1"/>
      <c r="BB15" s="1"/>
      <c r="BC15" s="1"/>
    </row>
    <row r="16" spans="1:113" ht="19.5" customHeight="1">
      <c r="U16" s="227" t="s">
        <v>15</v>
      </c>
      <c r="V16" s="228"/>
      <c r="W16" s="228"/>
      <c r="X16" s="228"/>
      <c r="Y16" s="198" t="s">
        <v>113</v>
      </c>
      <c r="Z16" s="198"/>
      <c r="AA16" s="218" t="str">
        <f>IF(AA13&gt;0,AQ25,"")</f>
        <v/>
      </c>
      <c r="AB16" s="219"/>
      <c r="AC16" s="219"/>
      <c r="AD16" s="219"/>
      <c r="AE16" s="219"/>
      <c r="AF16" s="220"/>
      <c r="AI16" s="372" t="s">
        <v>8</v>
      </c>
      <c r="AJ16" s="373"/>
      <c r="AK16" s="24"/>
      <c r="AL16" s="368" t="s">
        <v>39</v>
      </c>
      <c r="AM16" s="368"/>
      <c r="AN16" s="25"/>
      <c r="AO16" s="368" t="s">
        <v>40</v>
      </c>
      <c r="AP16" s="368"/>
      <c r="AQ16" s="349" t="s">
        <v>41</v>
      </c>
      <c r="AR16" s="349"/>
      <c r="AS16" s="349"/>
      <c r="AT16" s="349"/>
      <c r="AU16" s="349"/>
      <c r="AV16" s="349"/>
      <c r="AW16" s="374"/>
      <c r="AZ16" s="1"/>
      <c r="BA16" s="324" t="s">
        <v>134</v>
      </c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</row>
    <row r="17" spans="3:70" ht="19.5" customHeight="1" thickBot="1">
      <c r="U17" s="215" t="s">
        <v>16</v>
      </c>
      <c r="V17" s="216"/>
      <c r="W17" s="216"/>
      <c r="X17" s="216"/>
      <c r="Y17" s="217" t="s">
        <v>113</v>
      </c>
      <c r="Z17" s="217"/>
      <c r="AA17" s="208" t="str">
        <f>IF(AA13&gt;0,(AA13+AA14)-AA15-AA16,"")</f>
        <v/>
      </c>
      <c r="AB17" s="209"/>
      <c r="AC17" s="209"/>
      <c r="AD17" s="209"/>
      <c r="AE17" s="209"/>
      <c r="AF17" s="210"/>
      <c r="AI17" s="26" t="s">
        <v>19</v>
      </c>
      <c r="AJ17" s="27"/>
      <c r="AK17" s="27"/>
      <c r="AL17" s="27"/>
      <c r="AM17" s="378" t="s">
        <v>121</v>
      </c>
      <c r="AN17" s="378"/>
      <c r="AO17" s="378"/>
      <c r="AP17" s="378"/>
      <c r="AQ17" s="378"/>
      <c r="AR17" s="378"/>
      <c r="AS17" s="378"/>
      <c r="AT17" s="378"/>
      <c r="AU17" s="378"/>
      <c r="AV17" s="378"/>
      <c r="AW17" s="379"/>
      <c r="AY17" s="40"/>
      <c r="AZ17" s="1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</row>
    <row r="18" spans="3:70" ht="19.5" customHeight="1" thickBot="1"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Z18" s="1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</row>
    <row r="19" spans="3:70" ht="19.5" customHeight="1">
      <c r="U19" s="240" t="s">
        <v>57</v>
      </c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72" t="s">
        <v>115</v>
      </c>
      <c r="AN19" s="272"/>
      <c r="AO19" s="272" t="s">
        <v>17</v>
      </c>
      <c r="AP19" s="272"/>
      <c r="AQ19" s="199" t="s">
        <v>108</v>
      </c>
      <c r="AR19" s="199"/>
      <c r="AS19" s="199"/>
      <c r="AT19" s="199"/>
      <c r="AU19" s="199"/>
      <c r="AV19" s="199" t="s">
        <v>101</v>
      </c>
      <c r="AW19" s="200"/>
      <c r="BA19" s="324"/>
      <c r="BB19" s="324"/>
      <c r="BC19" s="324"/>
      <c r="BD19" s="324"/>
      <c r="BE19" s="324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</row>
    <row r="20" spans="3:70" ht="19.5" customHeight="1">
      <c r="U20" s="383" t="s">
        <v>132</v>
      </c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5"/>
      <c r="AM20" s="386">
        <v>1</v>
      </c>
      <c r="AN20" s="387"/>
      <c r="AO20" s="388"/>
      <c r="AP20" s="388"/>
      <c r="AQ20" s="389">
        <v>100000</v>
      </c>
      <c r="AR20" s="389"/>
      <c r="AS20" s="389"/>
      <c r="AT20" s="389"/>
      <c r="AU20" s="389"/>
      <c r="AV20" s="390">
        <v>0.1</v>
      </c>
      <c r="AW20" s="391"/>
    </row>
    <row r="21" spans="3:70" ht="19.5" customHeight="1">
      <c r="U21" s="392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4"/>
      <c r="AN21" s="394"/>
      <c r="AO21" s="395"/>
      <c r="AP21" s="395"/>
      <c r="AQ21" s="396"/>
      <c r="AR21" s="396"/>
      <c r="AS21" s="396"/>
      <c r="AT21" s="396"/>
      <c r="AU21" s="396"/>
      <c r="AV21" s="397"/>
      <c r="AW21" s="398"/>
      <c r="BG21" s="119"/>
    </row>
    <row r="22" spans="3:70" ht="19.5" customHeight="1">
      <c r="U22" s="392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4"/>
      <c r="AN22" s="394"/>
      <c r="AO22" s="395"/>
      <c r="AP22" s="395"/>
      <c r="AQ22" s="396"/>
      <c r="AR22" s="396"/>
      <c r="AS22" s="396"/>
      <c r="AT22" s="396"/>
      <c r="AU22" s="396"/>
      <c r="AV22" s="397"/>
      <c r="AW22" s="398"/>
      <c r="BG22" s="119"/>
    </row>
    <row r="23" spans="3:70" ht="19.5" customHeight="1">
      <c r="C23" s="445" t="s">
        <v>131</v>
      </c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U23" s="392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4"/>
      <c r="AN23" s="394"/>
      <c r="AO23" s="395"/>
      <c r="AP23" s="395"/>
      <c r="AQ23" s="396"/>
      <c r="AR23" s="396"/>
      <c r="AS23" s="396"/>
      <c r="AT23" s="396"/>
      <c r="AU23" s="396"/>
      <c r="AV23" s="397"/>
      <c r="AW23" s="398"/>
      <c r="BO23" s="12" t="s">
        <v>123</v>
      </c>
    </row>
    <row r="24" spans="3:70" ht="19.5" customHeight="1" thickBot="1">
      <c r="C24" s="445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U24" s="399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1"/>
      <c r="AN24" s="401"/>
      <c r="AO24" s="402"/>
      <c r="AP24" s="402"/>
      <c r="AQ24" s="403"/>
      <c r="AR24" s="403"/>
      <c r="AS24" s="403"/>
      <c r="AT24" s="403"/>
      <c r="AU24" s="403"/>
      <c r="AV24" s="404"/>
      <c r="AW24" s="405"/>
      <c r="BO24" s="12" t="s">
        <v>122</v>
      </c>
    </row>
    <row r="25" spans="3:70" ht="19.5" customHeight="1">
      <c r="U25" s="231" t="s">
        <v>116</v>
      </c>
      <c r="V25" s="232"/>
      <c r="W25" s="232"/>
      <c r="X25" s="233"/>
      <c r="Y25" s="294" t="s">
        <v>101</v>
      </c>
      <c r="Z25" s="295"/>
      <c r="AA25" s="295"/>
      <c r="AB25" s="295" t="s">
        <v>106</v>
      </c>
      <c r="AC25" s="295"/>
      <c r="AD25" s="295"/>
      <c r="AE25" s="295"/>
      <c r="AF25" s="295" t="s">
        <v>105</v>
      </c>
      <c r="AG25" s="295"/>
      <c r="AH25" s="295"/>
      <c r="AI25" s="296"/>
      <c r="AJ25" s="297" t="s">
        <v>114</v>
      </c>
      <c r="AK25" s="298"/>
      <c r="AL25" s="298"/>
      <c r="AM25" s="298"/>
      <c r="AN25" s="298"/>
      <c r="AO25" s="298"/>
      <c r="AP25" s="298"/>
      <c r="AQ25" s="406">
        <f>SUM(AQ20:AU24)</f>
        <v>100000</v>
      </c>
      <c r="AR25" s="407"/>
      <c r="AS25" s="407"/>
      <c r="AT25" s="407"/>
      <c r="AU25" s="407"/>
      <c r="AV25" s="408"/>
      <c r="AW25" s="409"/>
    </row>
    <row r="26" spans="3:70" ht="19.5" customHeight="1">
      <c r="U26" s="291" t="s">
        <v>107</v>
      </c>
      <c r="V26" s="292"/>
      <c r="W26" s="292"/>
      <c r="X26" s="293"/>
      <c r="Y26" s="262">
        <v>0.1</v>
      </c>
      <c r="Z26" s="263"/>
      <c r="AA26" s="263"/>
      <c r="AB26" s="410">
        <f>SUMIF(AV20:AW24,Y26,AQ20:AU24)</f>
        <v>100000</v>
      </c>
      <c r="AC26" s="410"/>
      <c r="AD26" s="410"/>
      <c r="AE26" s="410"/>
      <c r="AF26" s="410">
        <f>INT(SUMIF(AV20:AW24,Y26,AQ20:AU24)*Y26)</f>
        <v>10000</v>
      </c>
      <c r="AG26" s="410"/>
      <c r="AH26" s="410"/>
      <c r="AI26" s="411"/>
      <c r="AJ26" s="266" t="s">
        <v>112</v>
      </c>
      <c r="AK26" s="267"/>
      <c r="AL26" s="267"/>
      <c r="AM26" s="267"/>
      <c r="AN26" s="267"/>
      <c r="AO26" s="267"/>
      <c r="AP26" s="267"/>
      <c r="AQ26" s="412">
        <f>AF26+AF27</f>
        <v>10000</v>
      </c>
      <c r="AR26" s="412"/>
      <c r="AS26" s="412"/>
      <c r="AT26" s="412"/>
      <c r="AU26" s="413"/>
      <c r="AV26" s="414"/>
      <c r="AW26" s="415"/>
    </row>
    <row r="27" spans="3:70" ht="19.5" customHeight="1">
      <c r="U27" s="443">
        <v>45163</v>
      </c>
      <c r="V27" s="444"/>
      <c r="W27" s="444"/>
      <c r="X27" s="122" t="s">
        <v>110</v>
      </c>
      <c r="Y27" s="246">
        <v>0.08</v>
      </c>
      <c r="Z27" s="247"/>
      <c r="AA27" s="247"/>
      <c r="AB27" s="416">
        <f>SUMIF(AV20:AW24,Y27,AQ20:AU24)</f>
        <v>0</v>
      </c>
      <c r="AC27" s="416"/>
      <c r="AD27" s="416"/>
      <c r="AE27" s="416"/>
      <c r="AF27" s="416">
        <f>INT(SUMIF(AV20:AW24,Y27,AQ20:AU24)*Y27)</f>
        <v>0</v>
      </c>
      <c r="AG27" s="416"/>
      <c r="AH27" s="416"/>
      <c r="AI27" s="417"/>
      <c r="AJ27" s="250" t="s">
        <v>109</v>
      </c>
      <c r="AK27" s="251"/>
      <c r="AL27" s="251"/>
      <c r="AM27" s="251"/>
      <c r="AN27" s="251"/>
      <c r="AO27" s="251"/>
      <c r="AP27" s="251"/>
      <c r="AQ27" s="418">
        <f>AQ25+AQ26</f>
        <v>110000</v>
      </c>
      <c r="AR27" s="418"/>
      <c r="AS27" s="418"/>
      <c r="AT27" s="418"/>
      <c r="AU27" s="406"/>
      <c r="AV27" s="421"/>
      <c r="AW27" s="422"/>
    </row>
    <row r="28" spans="3:70" ht="19.5" customHeight="1" thickBot="1">
      <c r="U28" s="441">
        <v>45163</v>
      </c>
      <c r="V28" s="442"/>
      <c r="W28" s="442"/>
      <c r="X28" s="123" t="s">
        <v>111</v>
      </c>
      <c r="Y28" s="257" t="s">
        <v>102</v>
      </c>
      <c r="Z28" s="258"/>
      <c r="AA28" s="258"/>
      <c r="AB28" s="437">
        <f>SUMIF(AV20:AW24,"対象外",AQ20:AU24)</f>
        <v>0</v>
      </c>
      <c r="AC28" s="437"/>
      <c r="AD28" s="437"/>
      <c r="AE28" s="437"/>
      <c r="AF28" s="260"/>
      <c r="AG28" s="260"/>
      <c r="AH28" s="260"/>
      <c r="AI28" s="261"/>
      <c r="AJ28" s="252"/>
      <c r="AK28" s="253"/>
      <c r="AL28" s="253"/>
      <c r="AM28" s="253"/>
      <c r="AN28" s="253"/>
      <c r="AO28" s="253"/>
      <c r="AP28" s="253"/>
      <c r="AQ28" s="419"/>
      <c r="AR28" s="419"/>
      <c r="AS28" s="419"/>
      <c r="AT28" s="419"/>
      <c r="AU28" s="420"/>
      <c r="AV28" s="423"/>
      <c r="AW28" s="424"/>
    </row>
    <row r="29" spans="3:70" ht="19.5" customHeight="1">
      <c r="AK29" s="120"/>
      <c r="AL29" s="120"/>
      <c r="AM29" s="121"/>
    </row>
    <row r="30" spans="3:70" ht="19.5" customHeight="1"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114"/>
      <c r="AT30" s="114"/>
      <c r="AU30" s="114"/>
      <c r="AV30" s="114"/>
      <c r="AW30" s="114"/>
    </row>
    <row r="31" spans="3:70" ht="19.5" customHeight="1">
      <c r="U31" s="125" t="s">
        <v>60</v>
      </c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7"/>
      <c r="BA31" s="15"/>
    </row>
    <row r="32" spans="3:70" ht="19.5" customHeight="1">
      <c r="U32" s="48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50"/>
    </row>
    <row r="33" spans="21:55" ht="19.5" customHeight="1">
      <c r="U33" s="438" t="s">
        <v>58</v>
      </c>
      <c r="V33" s="439"/>
      <c r="W33" s="439"/>
      <c r="X33" s="439"/>
      <c r="Y33" s="439"/>
      <c r="Z33" s="439"/>
      <c r="AA33" s="440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2"/>
      <c r="AQ33" s="52"/>
      <c r="AR33" s="52"/>
      <c r="AS33" s="52"/>
      <c r="AT33" s="52"/>
      <c r="AU33" s="51"/>
      <c r="AV33" s="51"/>
      <c r="AW33" s="53"/>
      <c r="AX33" s="1"/>
      <c r="AY33" s="1"/>
      <c r="AZ33" s="1"/>
      <c r="BA33" s="1"/>
      <c r="BB33" s="1"/>
      <c r="BC33" s="1"/>
    </row>
    <row r="34" spans="21:55" ht="19.5" customHeight="1">
      <c r="U34" s="425" t="s">
        <v>59</v>
      </c>
      <c r="V34" s="426"/>
      <c r="W34" s="54" t="s">
        <v>20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3"/>
    </row>
    <row r="35" spans="21:55" ht="19.5" customHeight="1">
      <c r="U35" s="427" t="s">
        <v>59</v>
      </c>
      <c r="V35" s="428"/>
      <c r="W35" s="54" t="s">
        <v>21</v>
      </c>
      <c r="X35" s="51"/>
      <c r="Y35" s="51"/>
      <c r="Z35" s="51"/>
      <c r="AA35" s="51"/>
      <c r="AB35" s="51"/>
      <c r="AC35" s="51"/>
      <c r="AD35" s="51"/>
      <c r="AE35" s="434" t="s">
        <v>62</v>
      </c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51"/>
      <c r="AS35" s="51"/>
      <c r="AT35" s="51"/>
      <c r="AU35" s="51"/>
      <c r="AV35" s="51"/>
      <c r="AW35" s="53"/>
    </row>
    <row r="36" spans="21:55" ht="19.5" customHeight="1">
      <c r="U36" s="427" t="s">
        <v>59</v>
      </c>
      <c r="V36" s="428"/>
      <c r="W36" s="54" t="s">
        <v>22</v>
      </c>
      <c r="X36" s="51"/>
      <c r="Y36" s="51"/>
      <c r="Z36" s="51"/>
      <c r="AA36" s="51"/>
      <c r="AB36" s="51"/>
      <c r="AC36" s="51"/>
      <c r="AD36" s="51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51"/>
      <c r="AS36" s="51"/>
      <c r="AT36" s="51"/>
      <c r="AU36" s="51"/>
      <c r="AV36" s="51"/>
      <c r="AW36" s="53"/>
    </row>
    <row r="37" spans="21:55" ht="19.5" customHeight="1">
      <c r="U37" s="427" t="s">
        <v>59</v>
      </c>
      <c r="V37" s="428"/>
      <c r="W37" s="54" t="s">
        <v>23</v>
      </c>
      <c r="X37" s="51"/>
      <c r="Y37" s="51"/>
      <c r="Z37" s="51"/>
      <c r="AA37" s="51"/>
      <c r="AB37" s="51"/>
      <c r="AC37" s="51"/>
      <c r="AD37" s="51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435"/>
      <c r="AR37" s="51"/>
      <c r="AS37" s="51"/>
      <c r="AT37" s="51"/>
      <c r="AU37" s="51"/>
      <c r="AV37" s="51"/>
      <c r="AW37" s="53"/>
    </row>
    <row r="38" spans="21:55" ht="19.5" customHeight="1">
      <c r="U38" s="427" t="s">
        <v>59</v>
      </c>
      <c r="V38" s="428"/>
      <c r="W38" s="54" t="s">
        <v>24</v>
      </c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3"/>
    </row>
    <row r="39" spans="21:55" ht="19.5" customHeight="1">
      <c r="U39" s="427" t="s">
        <v>59</v>
      </c>
      <c r="V39" s="428"/>
      <c r="W39" s="54" t="s">
        <v>25</v>
      </c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3"/>
    </row>
    <row r="40" spans="21:55" ht="19.5" customHeight="1">
      <c r="U40" s="429" t="s">
        <v>59</v>
      </c>
      <c r="V40" s="430"/>
      <c r="W40" s="55" t="s">
        <v>26</v>
      </c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50"/>
    </row>
    <row r="41" spans="21:55" ht="19.5" customHeight="1"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</row>
    <row r="42" spans="21:55" ht="19.5" customHeight="1"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</row>
    <row r="43" spans="21:55" ht="19.5" customHeight="1"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21:55" ht="19.5" customHeight="1"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</row>
    <row r="49" spans="50:55" ht="19.5" customHeight="1">
      <c r="BC49" s="1"/>
    </row>
    <row r="50" spans="50:55" ht="19.5" customHeight="1">
      <c r="BC50" s="1"/>
    </row>
    <row r="54" spans="50:55" ht="19.5" customHeight="1">
      <c r="AX54" s="1"/>
      <c r="AY54" s="1"/>
      <c r="AZ54" s="1"/>
      <c r="BA54" s="1"/>
    </row>
    <row r="55" spans="50:55" ht="19.5" customHeight="1">
      <c r="AX55" s="1"/>
      <c r="AY55" s="1"/>
      <c r="AZ55" s="1"/>
      <c r="BA55" s="1"/>
    </row>
    <row r="56" spans="50:55" ht="19.5" customHeight="1">
      <c r="AX56" s="1"/>
      <c r="AY56" s="1"/>
      <c r="AZ56" s="1"/>
      <c r="BA56" s="1"/>
    </row>
  </sheetData>
  <mergeCells count="119">
    <mergeCell ref="U33:AA33"/>
    <mergeCell ref="U27:W27"/>
    <mergeCell ref="Y27:AA27"/>
    <mergeCell ref="AB27:AE27"/>
    <mergeCell ref="AF27:AI27"/>
    <mergeCell ref="U39:V39"/>
    <mergeCell ref="U40:V40"/>
    <mergeCell ref="C23:O24"/>
    <mergeCell ref="U34:V34"/>
    <mergeCell ref="U35:V35"/>
    <mergeCell ref="AE35:AQ37"/>
    <mergeCell ref="U36:V36"/>
    <mergeCell ref="U37:V37"/>
    <mergeCell ref="U38:V38"/>
    <mergeCell ref="AJ27:AP28"/>
    <mergeCell ref="U25:X25"/>
    <mergeCell ref="Y25:AA25"/>
    <mergeCell ref="AB25:AE25"/>
    <mergeCell ref="AF25:AI25"/>
    <mergeCell ref="AJ25:AP25"/>
    <mergeCell ref="AQ27:AU28"/>
    <mergeCell ref="AQ25:AU25"/>
    <mergeCell ref="AV25:AW25"/>
    <mergeCell ref="U26:X26"/>
    <mergeCell ref="Y26:AA26"/>
    <mergeCell ref="AB26:AE26"/>
    <mergeCell ref="AF26:AI26"/>
    <mergeCell ref="AJ26:AP26"/>
    <mergeCell ref="AQ26:AU26"/>
    <mergeCell ref="AV26:AW26"/>
    <mergeCell ref="AV27:AW28"/>
    <mergeCell ref="U28:W28"/>
    <mergeCell ref="Y28:AA28"/>
    <mergeCell ref="AB28:AE28"/>
    <mergeCell ref="AF28:AI28"/>
    <mergeCell ref="U23:AL23"/>
    <mergeCell ref="AM23:AN23"/>
    <mergeCell ref="AO23:AP23"/>
    <mergeCell ref="AQ23:AU23"/>
    <mergeCell ref="AV23:AW23"/>
    <mergeCell ref="U24:AL24"/>
    <mergeCell ref="AM24:AN24"/>
    <mergeCell ref="AO24:AP24"/>
    <mergeCell ref="AQ24:AU24"/>
    <mergeCell ref="AV24:AW24"/>
    <mergeCell ref="U21:AL21"/>
    <mergeCell ref="AM21:AN21"/>
    <mergeCell ref="AO21:AP21"/>
    <mergeCell ref="AQ21:AU21"/>
    <mergeCell ref="AV21:AW21"/>
    <mergeCell ref="U22:AL22"/>
    <mergeCell ref="AM22:AN22"/>
    <mergeCell ref="AO22:AP22"/>
    <mergeCell ref="AQ22:AU22"/>
    <mergeCell ref="AV22:AW22"/>
    <mergeCell ref="U19:AL19"/>
    <mergeCell ref="AM19:AN19"/>
    <mergeCell ref="AO19:AP19"/>
    <mergeCell ref="AQ19:AU19"/>
    <mergeCell ref="AV19:AW19"/>
    <mergeCell ref="U20:AL20"/>
    <mergeCell ref="AM20:AN20"/>
    <mergeCell ref="AO20:AP20"/>
    <mergeCell ref="AQ20:AU20"/>
    <mergeCell ref="AV20:AW20"/>
    <mergeCell ref="U16:X16"/>
    <mergeCell ref="Y16:Z16"/>
    <mergeCell ref="AA16:AF16"/>
    <mergeCell ref="AI16:AJ16"/>
    <mergeCell ref="AL16:AM16"/>
    <mergeCell ref="AO16:AP16"/>
    <mergeCell ref="AQ16:AW16"/>
    <mergeCell ref="U17:X17"/>
    <mergeCell ref="Y17:Z17"/>
    <mergeCell ref="AA17:AF17"/>
    <mergeCell ref="AM17:AW17"/>
    <mergeCell ref="U14:X14"/>
    <mergeCell ref="Y14:Z14"/>
    <mergeCell ref="AA14:AF14"/>
    <mergeCell ref="AU14:AV14"/>
    <mergeCell ref="U15:X15"/>
    <mergeCell ref="Y15:Z15"/>
    <mergeCell ref="AA15:AF15"/>
    <mergeCell ref="AI15:AJ15"/>
    <mergeCell ref="AK15:AP15"/>
    <mergeCell ref="AR15:AV15"/>
    <mergeCell ref="AP12:AQ12"/>
    <mergeCell ref="AR12:AW12"/>
    <mergeCell ref="U13:X13"/>
    <mergeCell ref="Y13:Z13"/>
    <mergeCell ref="AA13:AF13"/>
    <mergeCell ref="AI13:AJ13"/>
    <mergeCell ref="AK13:AM13"/>
    <mergeCell ref="AN13:AO13"/>
    <mergeCell ref="AP13:AW13"/>
    <mergeCell ref="BA16:BR19"/>
    <mergeCell ref="AF1:AL2"/>
    <mergeCell ref="AV1:AW1"/>
    <mergeCell ref="DH1:DI1"/>
    <mergeCell ref="BA2:BK3"/>
    <mergeCell ref="DH2:DI2"/>
    <mergeCell ref="DH3:DI3"/>
    <mergeCell ref="A4:O4"/>
    <mergeCell ref="U4:V5"/>
    <mergeCell ref="W4:AM5"/>
    <mergeCell ref="AQ4:AW4"/>
    <mergeCell ref="DH4:DI4"/>
    <mergeCell ref="AI7:AP7"/>
    <mergeCell ref="AR7:AW7"/>
    <mergeCell ref="U8:X10"/>
    <mergeCell ref="Y8:AF10"/>
    <mergeCell ref="AJ8:AM8"/>
    <mergeCell ref="AK9:AW9"/>
    <mergeCell ref="AK10:AW10"/>
    <mergeCell ref="AK11:AW11"/>
    <mergeCell ref="A12:P14"/>
    <mergeCell ref="U12:Y12"/>
    <mergeCell ref="Z12:AF12"/>
    <mergeCell ref="AK12:AO12"/>
  </mergeCells>
  <phoneticPr fontId="1"/>
  <dataValidations count="1">
    <dataValidation type="list" allowBlank="1" showInputMessage="1" showErrorMessage="1" sqref="AV20:AW24" xr:uid="{A54417D0-A3E0-4F12-A6E6-1CFEBE5D03B1}">
      <formula1>$DH$1:$DH$3</formula1>
    </dataValidation>
  </dataValidations>
  <hyperlinks>
    <hyperlink ref="AP13" r:id="rId1" xr:uid="{7432AA3A-A119-43C3-ABE5-6A5929DB4273}"/>
  </hyperlinks>
  <printOptions horizontalCentered="1" verticalCentered="1"/>
  <pageMargins left="0.39370078740157483" right="0.11811023622047245" top="0.19685039370078741" bottom="0.19685039370078741" header="0.11811023622047245" footer="0.11811023622047245"/>
  <pageSetup paperSize="8" scale="8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1" r:id="rId5" name="Check Box 7">
              <controlPr defaultSize="0" autoFill="0" autoLine="0" autoPict="0">
                <anchor moveWithCells="1">
                  <from>
                    <xdr:col>39</xdr:col>
                    <xdr:colOff>127000</xdr:colOff>
                    <xdr:row>15</xdr:row>
                    <xdr:rowOff>25400</xdr:rowOff>
                  </from>
                  <to>
                    <xdr:col>40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6" name="Check Box 8">
              <controlPr defaultSize="0" autoFill="0" autoLine="0" autoPict="0">
                <anchor moveWithCells="1">
                  <from>
                    <xdr:col>36</xdr:col>
                    <xdr:colOff>127000</xdr:colOff>
                    <xdr:row>15</xdr:row>
                    <xdr:rowOff>25400</xdr:rowOff>
                  </from>
                  <to>
                    <xdr:col>37</xdr:col>
                    <xdr:colOff>215900</xdr:colOff>
                    <xdr:row>16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B27"/>
  <sheetViews>
    <sheetView zoomScale="89" zoomScaleNormal="89" zoomScaleSheetLayoutView="85" workbookViewId="0">
      <selection activeCell="AX48" sqref="AX48"/>
    </sheetView>
  </sheetViews>
  <sheetFormatPr baseColWidth="10" defaultColWidth="5.6640625" defaultRowHeight="24" customHeight="1"/>
  <cols>
    <col min="1" max="7" width="5.6640625" style="57"/>
    <col min="8" max="8" width="8.5" style="57" customWidth="1"/>
    <col min="9" max="9" width="3.6640625" style="57" customWidth="1"/>
    <col min="10" max="10" width="2.6640625" style="57" customWidth="1"/>
    <col min="11" max="15" width="5.6640625" style="57" customWidth="1"/>
    <col min="16" max="16" width="15.83203125" style="59" customWidth="1"/>
    <col min="17" max="17" width="7.6640625" style="59" customWidth="1"/>
    <col min="18" max="18" width="12.33203125" style="59" customWidth="1"/>
    <col min="19" max="19" width="7.6640625" style="59" customWidth="1"/>
    <col min="20" max="20" width="12.33203125" style="59" customWidth="1"/>
    <col min="21" max="21" width="6" style="59" customWidth="1"/>
    <col min="22" max="22" width="12.33203125" style="59" customWidth="1"/>
    <col min="23" max="23" width="6.83203125" style="59" customWidth="1"/>
    <col min="24" max="24" width="12.33203125" style="58" customWidth="1"/>
    <col min="25" max="25" width="16.6640625" style="57" customWidth="1"/>
    <col min="26" max="27" width="2.6640625" style="57" customWidth="1"/>
    <col min="28" max="28" width="11.1640625" style="57" customWidth="1"/>
    <col min="29" max="44" width="2.6640625" style="57" customWidth="1"/>
    <col min="45" max="16384" width="5.6640625" style="57"/>
  </cols>
  <sheetData>
    <row r="1" spans="1:28" ht="36" customHeight="1" thickBot="1">
      <c r="A1" s="446" t="s">
        <v>93</v>
      </c>
      <c r="B1" s="446"/>
      <c r="C1" s="446"/>
      <c r="D1" s="446"/>
      <c r="E1" s="446"/>
      <c r="F1" s="446"/>
      <c r="J1" s="81"/>
      <c r="K1" s="80" t="s">
        <v>71</v>
      </c>
      <c r="L1" s="100">
        <v>4</v>
      </c>
      <c r="M1" s="79" t="s">
        <v>70</v>
      </c>
      <c r="N1" s="100">
        <v>8</v>
      </c>
      <c r="O1" s="78" t="s">
        <v>51</v>
      </c>
      <c r="P1" s="77"/>
      <c r="Q1" s="300" t="s">
        <v>69</v>
      </c>
      <c r="R1" s="300"/>
      <c r="S1" s="300"/>
      <c r="T1" s="300"/>
      <c r="U1" s="300"/>
      <c r="V1" s="300"/>
      <c r="W1" s="76"/>
      <c r="X1" s="75"/>
      <c r="Y1" s="74"/>
    </row>
    <row r="2" spans="1:28" ht="15.75" customHeight="1" thickTop="1" thickBot="1">
      <c r="P2" s="57"/>
      <c r="Q2" s="57"/>
      <c r="R2" s="57"/>
      <c r="S2" s="57"/>
      <c r="T2" s="57"/>
      <c r="U2" s="57"/>
      <c r="V2" s="57"/>
      <c r="W2" s="57"/>
      <c r="X2" s="73"/>
    </row>
    <row r="3" spans="1:28" ht="15" customHeight="1">
      <c r="J3" s="305" t="s">
        <v>47</v>
      </c>
      <c r="K3" s="306"/>
      <c r="L3" s="306"/>
      <c r="M3" s="306"/>
      <c r="N3" s="306"/>
      <c r="O3" s="306"/>
      <c r="P3" s="447" t="s">
        <v>68</v>
      </c>
      <c r="Q3" s="69" t="s">
        <v>67</v>
      </c>
      <c r="R3" s="69"/>
      <c r="S3" s="72" t="s">
        <v>66</v>
      </c>
      <c r="T3" s="71"/>
      <c r="U3" s="70" t="s">
        <v>65</v>
      </c>
      <c r="V3" s="69"/>
      <c r="W3" s="303" t="s">
        <v>64</v>
      </c>
      <c r="X3" s="304"/>
      <c r="Y3" s="301" t="s">
        <v>48</v>
      </c>
    </row>
    <row r="4" spans="1:28" ht="15" customHeight="1">
      <c r="J4" s="308"/>
      <c r="K4" s="309"/>
      <c r="L4" s="309"/>
      <c r="M4" s="309"/>
      <c r="N4" s="309"/>
      <c r="O4" s="309"/>
      <c r="P4" s="448"/>
      <c r="Q4" s="90" t="s">
        <v>63</v>
      </c>
      <c r="R4" s="67" t="s">
        <v>49</v>
      </c>
      <c r="S4" s="66" t="s">
        <v>63</v>
      </c>
      <c r="T4" s="68" t="s">
        <v>49</v>
      </c>
      <c r="U4" s="66" t="s">
        <v>63</v>
      </c>
      <c r="V4" s="67" t="s">
        <v>49</v>
      </c>
      <c r="W4" s="66" t="s">
        <v>63</v>
      </c>
      <c r="X4" s="65" t="s">
        <v>49</v>
      </c>
      <c r="Y4" s="302"/>
    </row>
    <row r="5" spans="1:28" ht="24" customHeight="1">
      <c r="J5" s="85" t="s">
        <v>80</v>
      </c>
      <c r="K5" s="86"/>
      <c r="L5" s="86"/>
      <c r="M5" s="86"/>
      <c r="N5" s="86"/>
      <c r="O5" s="86"/>
      <c r="P5" s="92"/>
      <c r="Q5" s="91"/>
      <c r="R5" s="29" t="str">
        <f>IF(Q5&lt;&gt;"",$P5*Q5,"")</f>
        <v/>
      </c>
      <c r="S5" s="64"/>
      <c r="T5" s="29" t="str">
        <f>IF(S5&lt;&gt;"",$P5*S5,"")</f>
        <v/>
      </c>
      <c r="U5" s="89" t="str">
        <f t="shared" ref="U5:U21" si="0">IF(P5&lt;&gt;"",Q5+S5,"")</f>
        <v/>
      </c>
      <c r="V5" s="29" t="str">
        <f>IF(AND(P5&lt;&gt;"",T5&lt;&gt;""),R5+T5,"")</f>
        <v/>
      </c>
      <c r="W5" s="89" t="str">
        <f t="shared" ref="W5:W21" si="1">IF(P5&lt;&gt;"",100%-U5,"")</f>
        <v/>
      </c>
      <c r="X5" s="63" t="str">
        <f>IF(AND(P5&lt;&gt;"",V5&lt;&gt;""),P5-V5,"")</f>
        <v/>
      </c>
      <c r="Y5" s="34"/>
      <c r="AB5" s="60"/>
    </row>
    <row r="6" spans="1:28" ht="24" customHeight="1">
      <c r="J6" s="85"/>
      <c r="K6" s="86" t="s">
        <v>81</v>
      </c>
      <c r="L6" s="86"/>
      <c r="M6" s="86"/>
      <c r="N6" s="86"/>
      <c r="O6" s="86"/>
      <c r="P6" s="92">
        <v>20000000</v>
      </c>
      <c r="Q6" s="91">
        <v>0.4</v>
      </c>
      <c r="R6" s="29">
        <f>IF(Q6&lt;&gt;"",$P6*Q6,"")</f>
        <v>8000000</v>
      </c>
      <c r="S6" s="64">
        <v>0.6</v>
      </c>
      <c r="T6" s="29">
        <f>IF(S6&lt;&gt;"",$P6*S6,"")</f>
        <v>12000000</v>
      </c>
      <c r="U6" s="89">
        <f t="shared" si="0"/>
        <v>1</v>
      </c>
      <c r="V6" s="29">
        <f>IF(AND(P6&lt;&gt;"",T6&lt;&gt;""),R6+T6,"")</f>
        <v>20000000</v>
      </c>
      <c r="W6" s="89">
        <f t="shared" si="1"/>
        <v>0</v>
      </c>
      <c r="X6" s="63">
        <f>IF(AND(P6&lt;&gt;"",V6&lt;&gt;""),P6-V6,"")</f>
        <v>0</v>
      </c>
      <c r="Y6" s="35"/>
      <c r="AB6" s="60"/>
    </row>
    <row r="7" spans="1:28" ht="24" customHeight="1">
      <c r="J7" s="85"/>
      <c r="K7" s="87" t="s">
        <v>82</v>
      </c>
      <c r="L7" s="87"/>
      <c r="M7" s="87"/>
      <c r="N7" s="87"/>
      <c r="O7" s="87"/>
      <c r="P7" s="93">
        <v>10000000</v>
      </c>
      <c r="Q7" s="91">
        <v>0.45</v>
      </c>
      <c r="R7" s="29">
        <f t="shared" ref="R7:R21" si="2">IF(Q7&lt;&gt;"",$P7*Q7,"")</f>
        <v>4500000</v>
      </c>
      <c r="S7" s="64">
        <v>0.55000000000000004</v>
      </c>
      <c r="T7" s="29">
        <f t="shared" ref="T7:T21" si="3">IF(S7&lt;&gt;"",$P7*S7,"")</f>
        <v>5500000</v>
      </c>
      <c r="U7" s="89">
        <f t="shared" si="0"/>
        <v>1</v>
      </c>
      <c r="V7" s="29">
        <f t="shared" ref="V7" si="4">IF(AND(P7&lt;&gt;"",T7&lt;&gt;""),R7+T7,"")</f>
        <v>10000000</v>
      </c>
      <c r="W7" s="89">
        <f t="shared" si="1"/>
        <v>0</v>
      </c>
      <c r="X7" s="63">
        <f t="shared" ref="X7" si="5">IF(AND(P7&lt;&gt;"",V7&lt;&gt;""),P7-V7,"")</f>
        <v>0</v>
      </c>
      <c r="Y7" s="35"/>
      <c r="AB7" s="60"/>
    </row>
    <row r="8" spans="1:28" ht="24" customHeight="1">
      <c r="J8" s="85" t="s">
        <v>79</v>
      </c>
      <c r="K8" s="87"/>
      <c r="L8" s="87"/>
      <c r="M8" s="87"/>
      <c r="N8" s="87"/>
      <c r="O8" s="87"/>
      <c r="P8" s="93"/>
      <c r="Q8" s="91"/>
      <c r="R8" s="29" t="str">
        <f t="shared" si="2"/>
        <v/>
      </c>
      <c r="S8" s="64"/>
      <c r="T8" s="29" t="str">
        <f t="shared" si="3"/>
        <v/>
      </c>
      <c r="U8" s="89" t="str">
        <f t="shared" si="0"/>
        <v/>
      </c>
      <c r="V8" s="29" t="str">
        <f t="shared" ref="V8:V21" si="6">IF(AND(P8&lt;&gt;"",T8&lt;&gt;""),R8+T8,"")</f>
        <v/>
      </c>
      <c r="W8" s="89" t="str">
        <f t="shared" si="1"/>
        <v/>
      </c>
      <c r="X8" s="63" t="str">
        <f t="shared" ref="X8:X21" si="7">IF(AND(P8&lt;&gt;"",V8&lt;&gt;""),P8-V8,"")</f>
        <v/>
      </c>
      <c r="Y8" s="35"/>
      <c r="AB8" s="60"/>
    </row>
    <row r="9" spans="1:28" ht="24" customHeight="1">
      <c r="A9" s="98" t="s">
        <v>27</v>
      </c>
      <c r="B9" s="456" t="s">
        <v>91</v>
      </c>
      <c r="C9" s="456"/>
      <c r="D9" s="456"/>
      <c r="E9" s="456"/>
      <c r="F9" s="456"/>
      <c r="G9" s="456"/>
      <c r="H9" s="456"/>
      <c r="J9" s="88"/>
      <c r="K9" s="86" t="s">
        <v>75</v>
      </c>
      <c r="L9" s="86"/>
      <c r="M9" s="86"/>
      <c r="N9" s="86"/>
      <c r="O9" s="86"/>
      <c r="P9" s="93">
        <v>4430000</v>
      </c>
      <c r="Q9" s="91">
        <v>0.3</v>
      </c>
      <c r="R9" s="29">
        <f t="shared" si="2"/>
        <v>1329000</v>
      </c>
      <c r="S9" s="64">
        <v>0.3</v>
      </c>
      <c r="T9" s="29">
        <f t="shared" si="3"/>
        <v>1329000</v>
      </c>
      <c r="U9" s="89">
        <f t="shared" si="0"/>
        <v>0.6</v>
      </c>
      <c r="V9" s="29">
        <f t="shared" si="6"/>
        <v>2658000</v>
      </c>
      <c r="W9" s="89">
        <f t="shared" si="1"/>
        <v>0.4</v>
      </c>
      <c r="X9" s="63">
        <f t="shared" si="7"/>
        <v>1772000</v>
      </c>
      <c r="Y9" s="35"/>
      <c r="AB9" s="60"/>
    </row>
    <row r="10" spans="1:28" ht="24" customHeight="1">
      <c r="A10" s="99"/>
      <c r="B10" s="456"/>
      <c r="C10" s="456"/>
      <c r="D10" s="456"/>
      <c r="E10" s="456"/>
      <c r="F10" s="456"/>
      <c r="G10" s="456"/>
      <c r="H10" s="456"/>
      <c r="J10" s="85"/>
      <c r="K10" s="87" t="s">
        <v>74</v>
      </c>
      <c r="L10" s="87"/>
      <c r="M10" s="87"/>
      <c r="N10" s="87"/>
      <c r="O10" s="87"/>
      <c r="P10" s="93">
        <v>11100000</v>
      </c>
      <c r="Q10" s="91">
        <v>0.2</v>
      </c>
      <c r="R10" s="29">
        <f t="shared" si="2"/>
        <v>2220000</v>
      </c>
      <c r="S10" s="64">
        <v>0.3</v>
      </c>
      <c r="T10" s="29">
        <f t="shared" si="3"/>
        <v>3330000</v>
      </c>
      <c r="U10" s="89">
        <f t="shared" si="0"/>
        <v>0.5</v>
      </c>
      <c r="V10" s="29">
        <f t="shared" si="6"/>
        <v>5550000</v>
      </c>
      <c r="W10" s="89">
        <f t="shared" si="1"/>
        <v>0.5</v>
      </c>
      <c r="X10" s="63">
        <f t="shared" si="7"/>
        <v>5550000</v>
      </c>
      <c r="Y10" s="35"/>
      <c r="AB10" s="60"/>
    </row>
    <row r="11" spans="1:28" ht="24" customHeight="1">
      <c r="A11" s="99"/>
      <c r="B11" s="456"/>
      <c r="C11" s="456"/>
      <c r="D11" s="456"/>
      <c r="E11" s="456"/>
      <c r="F11" s="456"/>
      <c r="G11" s="456"/>
      <c r="H11" s="456"/>
      <c r="J11" s="85"/>
      <c r="K11" s="87" t="s">
        <v>73</v>
      </c>
      <c r="L11" s="87"/>
      <c r="M11" s="87"/>
      <c r="N11" s="87"/>
      <c r="O11" s="87"/>
      <c r="P11" s="93">
        <v>2340000</v>
      </c>
      <c r="Q11" s="91">
        <v>0.2</v>
      </c>
      <c r="R11" s="29">
        <f t="shared" si="2"/>
        <v>468000</v>
      </c>
      <c r="S11" s="64">
        <v>0.3</v>
      </c>
      <c r="T11" s="29">
        <f t="shared" si="3"/>
        <v>702000</v>
      </c>
      <c r="U11" s="89">
        <f t="shared" si="0"/>
        <v>0.5</v>
      </c>
      <c r="V11" s="29">
        <f t="shared" si="6"/>
        <v>1170000</v>
      </c>
      <c r="W11" s="89">
        <f t="shared" si="1"/>
        <v>0.5</v>
      </c>
      <c r="X11" s="63">
        <f t="shared" si="7"/>
        <v>1170000</v>
      </c>
      <c r="Y11" s="35"/>
      <c r="AB11" s="60"/>
    </row>
    <row r="12" spans="1:28" ht="24" customHeight="1">
      <c r="J12" s="85"/>
      <c r="K12" s="87" t="s">
        <v>72</v>
      </c>
      <c r="L12" s="87"/>
      <c r="M12" s="87"/>
      <c r="N12" s="87"/>
      <c r="O12" s="87"/>
      <c r="P12" s="93">
        <v>3290000</v>
      </c>
      <c r="Q12" s="91">
        <v>0</v>
      </c>
      <c r="R12" s="29">
        <f t="shared" si="2"/>
        <v>0</v>
      </c>
      <c r="S12" s="64">
        <v>0.3</v>
      </c>
      <c r="T12" s="29">
        <f t="shared" si="3"/>
        <v>987000</v>
      </c>
      <c r="U12" s="89">
        <f t="shared" si="0"/>
        <v>0.3</v>
      </c>
      <c r="V12" s="29">
        <f t="shared" si="6"/>
        <v>987000</v>
      </c>
      <c r="W12" s="89">
        <f t="shared" si="1"/>
        <v>0.7</v>
      </c>
      <c r="X12" s="63">
        <f t="shared" si="7"/>
        <v>2303000</v>
      </c>
      <c r="Y12" s="35"/>
      <c r="AB12" s="60"/>
    </row>
    <row r="13" spans="1:28" ht="24" customHeight="1">
      <c r="J13" s="85" t="s">
        <v>78</v>
      </c>
      <c r="K13" s="87"/>
      <c r="L13" s="87"/>
      <c r="M13" s="87"/>
      <c r="N13" s="87"/>
      <c r="O13" s="87"/>
      <c r="P13" s="93"/>
      <c r="Q13" s="91"/>
      <c r="R13" s="29" t="str">
        <f t="shared" si="2"/>
        <v/>
      </c>
      <c r="S13" s="64"/>
      <c r="T13" s="29" t="str">
        <f t="shared" si="3"/>
        <v/>
      </c>
      <c r="U13" s="89" t="str">
        <f t="shared" si="0"/>
        <v/>
      </c>
      <c r="V13" s="29" t="str">
        <f t="shared" si="6"/>
        <v/>
      </c>
      <c r="W13" s="89" t="str">
        <f t="shared" si="1"/>
        <v/>
      </c>
      <c r="X13" s="63" t="str">
        <f t="shared" si="7"/>
        <v/>
      </c>
      <c r="Y13" s="35"/>
      <c r="AB13" s="60"/>
    </row>
    <row r="14" spans="1:28" ht="24" customHeight="1">
      <c r="A14" s="98" t="s">
        <v>27</v>
      </c>
      <c r="B14" s="449" t="s">
        <v>90</v>
      </c>
      <c r="C14" s="449"/>
      <c r="D14" s="449"/>
      <c r="E14" s="449"/>
      <c r="F14" s="449"/>
      <c r="G14" s="449"/>
      <c r="H14" s="449"/>
      <c r="J14" s="85"/>
      <c r="K14" s="87" t="s">
        <v>83</v>
      </c>
      <c r="L14" s="87"/>
      <c r="M14" s="87"/>
      <c r="N14" s="87"/>
      <c r="O14" s="87"/>
      <c r="P14" s="93">
        <v>1900000</v>
      </c>
      <c r="Q14" s="91">
        <v>0</v>
      </c>
      <c r="R14" s="29">
        <f t="shared" si="2"/>
        <v>0</v>
      </c>
      <c r="S14" s="64">
        <v>0.4</v>
      </c>
      <c r="T14" s="29">
        <f t="shared" si="3"/>
        <v>760000</v>
      </c>
      <c r="U14" s="89">
        <f t="shared" si="0"/>
        <v>0.4</v>
      </c>
      <c r="V14" s="29">
        <f t="shared" si="6"/>
        <v>760000</v>
      </c>
      <c r="W14" s="89">
        <f t="shared" si="1"/>
        <v>0.6</v>
      </c>
      <c r="X14" s="63">
        <f t="shared" si="7"/>
        <v>1140000</v>
      </c>
      <c r="Y14" s="35"/>
      <c r="AB14" s="60"/>
    </row>
    <row r="15" spans="1:28" ht="24" customHeight="1">
      <c r="J15" s="85"/>
      <c r="K15" s="87" t="s">
        <v>84</v>
      </c>
      <c r="L15" s="87"/>
      <c r="M15" s="87"/>
      <c r="N15" s="87"/>
      <c r="O15" s="87"/>
      <c r="P15" s="93">
        <v>11300000</v>
      </c>
      <c r="Q15" s="91">
        <v>0</v>
      </c>
      <c r="R15" s="29">
        <f t="shared" si="2"/>
        <v>0</v>
      </c>
      <c r="S15" s="64">
        <v>0.4</v>
      </c>
      <c r="T15" s="29">
        <f t="shared" si="3"/>
        <v>4520000</v>
      </c>
      <c r="U15" s="89">
        <f t="shared" si="0"/>
        <v>0.4</v>
      </c>
      <c r="V15" s="29">
        <f t="shared" si="6"/>
        <v>4520000</v>
      </c>
      <c r="W15" s="89">
        <f t="shared" si="1"/>
        <v>0.6</v>
      </c>
      <c r="X15" s="63">
        <f t="shared" si="7"/>
        <v>6780000</v>
      </c>
      <c r="Y15" s="35"/>
      <c r="AB15" s="60"/>
    </row>
    <row r="16" spans="1:28" ht="24" customHeight="1">
      <c r="J16" s="85"/>
      <c r="K16" s="87" t="s">
        <v>85</v>
      </c>
      <c r="L16" s="87"/>
      <c r="M16" s="87"/>
      <c r="N16" s="87"/>
      <c r="O16" s="87"/>
      <c r="P16" s="93">
        <v>9000000</v>
      </c>
      <c r="Q16" s="91">
        <v>0</v>
      </c>
      <c r="R16" s="29">
        <f t="shared" si="2"/>
        <v>0</v>
      </c>
      <c r="S16" s="64">
        <v>0.4</v>
      </c>
      <c r="T16" s="29">
        <f t="shared" si="3"/>
        <v>3600000</v>
      </c>
      <c r="U16" s="89">
        <f t="shared" si="0"/>
        <v>0.4</v>
      </c>
      <c r="V16" s="29">
        <f t="shared" si="6"/>
        <v>3600000</v>
      </c>
      <c r="W16" s="89">
        <f t="shared" si="1"/>
        <v>0.6</v>
      </c>
      <c r="X16" s="63">
        <f t="shared" si="7"/>
        <v>5400000</v>
      </c>
      <c r="Y16" s="35"/>
      <c r="AB16" s="60"/>
    </row>
    <row r="17" spans="1:28" ht="24" customHeight="1" thickBot="1">
      <c r="J17" s="85"/>
      <c r="K17" s="87" t="s">
        <v>86</v>
      </c>
      <c r="L17" s="87"/>
      <c r="M17" s="87"/>
      <c r="N17" s="87"/>
      <c r="O17" s="87"/>
      <c r="P17" s="93">
        <v>11500000</v>
      </c>
      <c r="Q17" s="91">
        <v>0</v>
      </c>
      <c r="R17" s="29">
        <f t="shared" si="2"/>
        <v>0</v>
      </c>
      <c r="S17" s="64">
        <v>0.4</v>
      </c>
      <c r="T17" s="29">
        <f t="shared" si="3"/>
        <v>4600000</v>
      </c>
      <c r="U17" s="89">
        <f t="shared" si="0"/>
        <v>0.4</v>
      </c>
      <c r="V17" s="29">
        <f t="shared" si="6"/>
        <v>4600000</v>
      </c>
      <c r="W17" s="89">
        <f t="shared" si="1"/>
        <v>0.6</v>
      </c>
      <c r="X17" s="63">
        <f t="shared" si="7"/>
        <v>6900000</v>
      </c>
      <c r="Y17" s="35"/>
      <c r="AB17" s="60"/>
    </row>
    <row r="18" spans="1:28" ht="24" customHeight="1">
      <c r="A18" s="97" t="s">
        <v>89</v>
      </c>
      <c r="B18" s="95"/>
      <c r="C18" s="95"/>
      <c r="D18" s="95"/>
      <c r="E18" s="95"/>
      <c r="F18" s="95"/>
      <c r="G18" s="95"/>
      <c r="H18" s="96"/>
      <c r="J18" s="85"/>
      <c r="K18" s="87" t="s">
        <v>87</v>
      </c>
      <c r="L18" s="87"/>
      <c r="M18" s="87"/>
      <c r="N18" s="87"/>
      <c r="O18" s="87"/>
      <c r="P18" s="93">
        <v>7000000</v>
      </c>
      <c r="Q18" s="91"/>
      <c r="R18" s="29" t="str">
        <f t="shared" si="2"/>
        <v/>
      </c>
      <c r="S18" s="64">
        <v>0</v>
      </c>
      <c r="T18" s="29">
        <f t="shared" si="3"/>
        <v>0</v>
      </c>
      <c r="U18" s="89">
        <f t="shared" si="0"/>
        <v>0</v>
      </c>
      <c r="V18" s="29" t="e">
        <f t="shared" si="6"/>
        <v>#VALUE!</v>
      </c>
      <c r="W18" s="89">
        <f t="shared" si="1"/>
        <v>1</v>
      </c>
      <c r="X18" s="63" t="e">
        <f t="shared" si="7"/>
        <v>#VALUE!</v>
      </c>
      <c r="Y18" s="35"/>
      <c r="AB18" s="60"/>
    </row>
    <row r="19" spans="1:28" ht="24" customHeight="1">
      <c r="A19" s="450" t="s">
        <v>92</v>
      </c>
      <c r="B19" s="451"/>
      <c r="C19" s="451"/>
      <c r="D19" s="451"/>
      <c r="E19" s="451"/>
      <c r="F19" s="451"/>
      <c r="G19" s="451"/>
      <c r="H19" s="452"/>
      <c r="J19" s="85"/>
      <c r="K19" s="87" t="s">
        <v>88</v>
      </c>
      <c r="L19" s="87"/>
      <c r="M19" s="87"/>
      <c r="N19" s="87"/>
      <c r="O19" s="87"/>
      <c r="P19" s="93">
        <v>2500000</v>
      </c>
      <c r="Q19" s="91">
        <v>0</v>
      </c>
      <c r="R19" s="29">
        <f t="shared" si="2"/>
        <v>0</v>
      </c>
      <c r="S19" s="64">
        <v>0.1</v>
      </c>
      <c r="T19" s="29">
        <f t="shared" si="3"/>
        <v>250000</v>
      </c>
      <c r="U19" s="89">
        <f t="shared" si="0"/>
        <v>0.1</v>
      </c>
      <c r="V19" s="29">
        <f t="shared" si="6"/>
        <v>250000</v>
      </c>
      <c r="W19" s="89">
        <f t="shared" si="1"/>
        <v>0.9</v>
      </c>
      <c r="X19" s="63">
        <f t="shared" si="7"/>
        <v>2250000</v>
      </c>
      <c r="Y19" s="35"/>
      <c r="AB19" s="60"/>
    </row>
    <row r="20" spans="1:28" ht="24" customHeight="1">
      <c r="A20" s="450"/>
      <c r="B20" s="451"/>
      <c r="C20" s="451"/>
      <c r="D20" s="451"/>
      <c r="E20" s="451"/>
      <c r="F20" s="451"/>
      <c r="G20" s="451"/>
      <c r="H20" s="452"/>
      <c r="J20" s="85"/>
      <c r="K20" s="87"/>
      <c r="L20" s="87"/>
      <c r="M20" s="87"/>
      <c r="N20" s="87"/>
      <c r="O20" s="87"/>
      <c r="P20" s="93"/>
      <c r="Q20" s="91"/>
      <c r="R20" s="29" t="str">
        <f t="shared" si="2"/>
        <v/>
      </c>
      <c r="S20" s="64"/>
      <c r="T20" s="29" t="str">
        <f t="shared" si="3"/>
        <v/>
      </c>
      <c r="U20" s="89" t="str">
        <f t="shared" si="0"/>
        <v/>
      </c>
      <c r="V20" s="29" t="str">
        <f t="shared" si="6"/>
        <v/>
      </c>
      <c r="W20" s="89" t="str">
        <f t="shared" si="1"/>
        <v/>
      </c>
      <c r="X20" s="63" t="str">
        <f t="shared" si="7"/>
        <v/>
      </c>
      <c r="Y20" s="35"/>
      <c r="AB20" s="60"/>
    </row>
    <row r="21" spans="1:28" ht="24" customHeight="1" thickBot="1">
      <c r="A21" s="450"/>
      <c r="B21" s="451"/>
      <c r="C21" s="451"/>
      <c r="D21" s="451"/>
      <c r="E21" s="451"/>
      <c r="F21" s="451"/>
      <c r="G21" s="451"/>
      <c r="H21" s="452"/>
      <c r="J21" s="85"/>
      <c r="K21" s="87"/>
      <c r="L21" s="87"/>
      <c r="M21" s="87"/>
      <c r="N21" s="87"/>
      <c r="O21" s="87"/>
      <c r="P21" s="94"/>
      <c r="Q21" s="91"/>
      <c r="R21" s="29" t="str">
        <f t="shared" si="2"/>
        <v/>
      </c>
      <c r="S21" s="64"/>
      <c r="T21" s="29" t="str">
        <f t="shared" si="3"/>
        <v/>
      </c>
      <c r="U21" s="89" t="str">
        <f t="shared" si="0"/>
        <v/>
      </c>
      <c r="V21" s="29" t="str">
        <f t="shared" si="6"/>
        <v/>
      </c>
      <c r="W21" s="89" t="str">
        <f t="shared" si="1"/>
        <v/>
      </c>
      <c r="X21" s="63" t="str">
        <f t="shared" si="7"/>
        <v/>
      </c>
      <c r="Y21" s="35"/>
      <c r="AB21" s="60"/>
    </row>
    <row r="22" spans="1:28" ht="24" customHeight="1">
      <c r="A22" s="450"/>
      <c r="B22" s="451"/>
      <c r="C22" s="451"/>
      <c r="D22" s="451"/>
      <c r="E22" s="451"/>
      <c r="F22" s="451"/>
      <c r="G22" s="451"/>
      <c r="H22" s="452"/>
      <c r="J22" s="321" t="s">
        <v>55</v>
      </c>
      <c r="K22" s="322"/>
      <c r="L22" s="322"/>
      <c r="M22" s="322"/>
      <c r="N22" s="322"/>
      <c r="O22" s="323"/>
      <c r="P22" s="29">
        <f>SUM(P5:P21)</f>
        <v>94360000</v>
      </c>
      <c r="Q22" s="82"/>
      <c r="R22" s="30">
        <f>SUM(R5:R21)</f>
        <v>16517000</v>
      </c>
      <c r="S22" s="82"/>
      <c r="T22" s="32">
        <f>SUM(T5:T21)</f>
        <v>37578000</v>
      </c>
      <c r="U22" s="82"/>
      <c r="V22" s="30" t="e">
        <f>SUM(V5:V21)</f>
        <v>#VALUE!</v>
      </c>
      <c r="W22" s="82"/>
      <c r="X22" s="62" t="e">
        <f>SUM(X5:X21)</f>
        <v>#VALUE!</v>
      </c>
      <c r="Y22" s="35"/>
      <c r="AB22" s="60"/>
    </row>
    <row r="23" spans="1:28" ht="24" customHeight="1" thickBot="1">
      <c r="A23" s="453"/>
      <c r="B23" s="454"/>
      <c r="C23" s="454"/>
      <c r="D23" s="454"/>
      <c r="E23" s="454"/>
      <c r="F23" s="454"/>
      <c r="G23" s="454"/>
      <c r="H23" s="455"/>
      <c r="J23" s="318" t="s">
        <v>76</v>
      </c>
      <c r="K23" s="319"/>
      <c r="L23" s="319"/>
      <c r="M23" s="319"/>
      <c r="N23" s="316">
        <v>0.1</v>
      </c>
      <c r="O23" s="317"/>
      <c r="P23" s="84">
        <f>N$23*P22</f>
        <v>9436000</v>
      </c>
      <c r="Q23" s="82"/>
      <c r="R23" s="30">
        <f>$N$23*R22</f>
        <v>1651700</v>
      </c>
      <c r="S23" s="82"/>
      <c r="T23" s="32">
        <f>$N$23*T22</f>
        <v>3757800</v>
      </c>
      <c r="U23" s="82"/>
      <c r="V23" s="30" t="e">
        <f>$N$23*V22</f>
        <v>#VALUE!</v>
      </c>
      <c r="W23" s="82"/>
      <c r="X23" s="62" t="e">
        <f>$N$23*X22</f>
        <v>#VALUE!</v>
      </c>
      <c r="Y23" s="35"/>
      <c r="AB23" s="60"/>
    </row>
    <row r="24" spans="1:28" ht="24" customHeight="1">
      <c r="J24" s="313" t="s">
        <v>77</v>
      </c>
      <c r="K24" s="314"/>
      <c r="L24" s="314"/>
      <c r="M24" s="314"/>
      <c r="N24" s="314"/>
      <c r="O24" s="315"/>
      <c r="P24" s="31">
        <f>P22+P23</f>
        <v>103796000</v>
      </c>
      <c r="Q24" s="83"/>
      <c r="R24" s="31">
        <f>R22+R23</f>
        <v>18168700</v>
      </c>
      <c r="S24" s="83"/>
      <c r="T24" s="33">
        <f>T22+T23</f>
        <v>41335800</v>
      </c>
      <c r="U24" s="83"/>
      <c r="V24" s="31" t="e">
        <f>V22+V23</f>
        <v>#VALUE!</v>
      </c>
      <c r="W24" s="83"/>
      <c r="X24" s="61" t="e">
        <f>X22+X23</f>
        <v>#VALUE!</v>
      </c>
      <c r="Y24" s="36"/>
      <c r="AB24" s="60"/>
    </row>
    <row r="26" spans="1:28" ht="24.75" customHeight="1"/>
    <row r="27" spans="1:28" ht="24.75" customHeight="1"/>
  </sheetData>
  <mergeCells count="13">
    <mergeCell ref="W3:X3"/>
    <mergeCell ref="Y3:Y4"/>
    <mergeCell ref="N23:O23"/>
    <mergeCell ref="J23:M23"/>
    <mergeCell ref="B14:H14"/>
    <mergeCell ref="A19:H23"/>
    <mergeCell ref="B9:H11"/>
    <mergeCell ref="J24:O24"/>
    <mergeCell ref="J22:O22"/>
    <mergeCell ref="A1:F1"/>
    <mergeCell ref="Q1:V1"/>
    <mergeCell ref="J3:O4"/>
    <mergeCell ref="P3:P4"/>
  </mergeCells>
  <phoneticPr fontId="1"/>
  <printOptions horizontalCentered="1"/>
  <pageMargins left="0.39370078740157483" right="0.39370078740157483" top="0.62992125984251968" bottom="0.39370078740157483" header="0.9055118110236221" footer="0.39370078740157483"/>
  <pageSetup paperSize="8" orientation="landscape" r:id="rId1"/>
  <headerFooter alignWithMargins="0">
    <oddHeader>&amp;R　　　&amp;U№&amp;P/&amp;N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c D A A B Q S w M E F A A C A A g A L l 4 e V 5 t u 0 T K l A A A A 9 g A A A B I A H A B D b 2 5 m a W c v U G F j a 2 F n Z S 5 4 b W w g o h g A K K A U A A A A A A A A A A A A A A A A A A A A A A A A A A A A h Y + 9 D o I w G E V f h X S n P 8 i g 5 K M M b k Y S E h P j 2 t Q K V S i G F s u 7 O f h I v o I Y R d 0 c 7 7 l n u P d + v U E 2 N H V w U Z 3 V r U k R w x Q F y s h 2 r 0 2 Z o t 4 d w j n K O B R C n k S p g l E 2 N h n s P k W V c + e E E O 8 9 9 j P c d i W J K G V k l 6 8 3 s l K N Q B 9 Z / 5 d D b a w T R i r E Y f s a w y P M 2 A L H N M Y U y A Q h 1 + Y r R O P e Z / s D Y d n X r u 8 U P 4 p w V Q C Z I p D 3 B / 4 A U E s D B B Q A A g A I A C 5 e H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u X h 5 X U i x o L c A A A A A A A Q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Y l 5 l r Y 4 C W M w I W a x W k 5 c r M w + X Z d Y A U E s B A i 0 A F A A C A A g A L l 4 e V 5 t u 0 T K l A A A A 9 g A A A B I A A A A A A A A A A A A A A A A A A A A A A E N v b m Z p Z y 9 Q Y W N r Y W d l L n h t b F B L A Q I t A B Q A A g A I A C 5 e H l c P y u m r p A A A A O k A A A A T A A A A A A A A A A A A A A A A A P E A A A B b Q 2 9 u d G V u d F 9 U e X B l c 1 0 u e G 1 s U E s B A i 0 A F A A C A A g A L l 4 e V 1 I s a C 3 A A A A A A A E A A B M A A A A A A A A A A A A A A A A A 4 g E A A E Z v c m 1 1 b G F z L 1 N l Y 3 R p b 2 4 x L m 1 Q S w U G A A A A A A M A A w D C A A A A 7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g g A A A A A A A D Y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M w V D A y O j Q 5 O j E w L j Y 4 N z I 1 N j V a I i A v P j x F b n R y e S B U e X B l P S J G a W x s Q 2 9 s d W 1 u V H l w Z X M i I F Z h b H V l P S J z Q U F B P S I g L z 4 8 R W 5 0 c n k g V H l w Z T 0 i R m l s b E N v b H V t b k 5 h b W V z I i B W Y W x 1 Z T 0 i c 1 s m c X V v d D v l i J c x J n F 1 b 3 Q 7 L C Z x d W 9 0 O + W I l z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x L + W k i e a b t O O B l e O C j O O B n + W e i y 5 7 5 Y i X M S w w f S Z x d W 9 0 O y w m c X V v d D t T Z W N 0 a W 9 u M S / j g 4 b j g 7 z j g 5 b j g 6 s x L + W k i e a b t O O B l e O C j O O B n + W e i y 5 7 5 Y i X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j g 4 b j g 7 z j g 5 b j g 6 s x L + W k i e a b t O O B l e O C j O O B n + W e i y 5 7 5 Y i X M S w w f S Z x d W 9 0 O y w m c X V v d D t T Z W N 0 a W 9 u M S / j g 4 b j g 7 z j g 5 b j g 6 s x L + W k i e a b t O O B l e O C j O O B n + W e i y 5 7 5 Y i X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l c Y j M l m E 3 T a O 8 r P I d w b f X A A A A A A I A A A A A A A N m A A D A A A A A E A A A A P + i 7 d M g Z 4 E e 3 W w P L c w L o a U A A A A A B I A A A K A A A A A Q A A A A I 5 d S E S 3 / E i T 0 7 h 8 E A 7 b r O V A A A A C o H y s p S z D O w 1 G v w y x A D 8 + l 7 O 9 m T X 5 T h Z T z F J P 6 m L k c x d B k 1 s v l P x g m V L f 4 V M u j p E 4 k M l m D F C + v f l I M z l K j M 8 2 4 c V B k l E g u A Z h m V 6 V 8 t Y R m E B Q A A A C 9 S o U Q a s 5 l n H 9 a k + H q n n D 2 q f 9 y M g = = < / D a t a M a s h u p > 
</file>

<file path=customXml/itemProps1.xml><?xml version="1.0" encoding="utf-8"?>
<ds:datastoreItem xmlns:ds="http://schemas.openxmlformats.org/officeDocument/2006/customXml" ds:itemID="{685378B0-61CB-45DD-A045-DB25F7666E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指定書式PC入力</vt:lpstr>
      <vt:lpstr>指定書式手書き</vt:lpstr>
      <vt:lpstr>出来高内訳書</vt:lpstr>
      <vt:lpstr>記入例■新築or改装</vt:lpstr>
      <vt:lpstr>記入例■営繕</vt:lpstr>
      <vt:lpstr>入力例■出来高内訳書</vt:lpstr>
      <vt:lpstr>記入例■営繕!Print_Area</vt:lpstr>
      <vt:lpstr>記入例■新築or改装!Print_Area</vt:lpstr>
      <vt:lpstr>指定書式PC入力!Print_Area</vt:lpstr>
      <vt:lpstr>指定書式手書き!Print_Area</vt:lpstr>
      <vt:lpstr>出来高内訳書!Print_Titles</vt:lpstr>
      <vt:lpstr>入力例■出来高内訳書!Print_Titles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弊社指定様式 指定請求用紙</dc:title>
  <dc:subject/>
  <dc:creator/>
  <cp:keywords/>
  <dc:description/>
  <cp:lastModifiedBy>Microsoft Office User</cp:lastModifiedBy>
  <cp:lastPrinted>2023-09-06T05:23:02Z</cp:lastPrinted>
  <dcterms:created xsi:type="dcterms:W3CDTF">2016-04-02T00:19:04Z</dcterms:created>
  <dcterms:modified xsi:type="dcterms:W3CDTF">2023-09-07T23:09:19Z</dcterms:modified>
  <cp:category/>
</cp:coreProperties>
</file>